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45"/>
  </bookViews>
  <sheets>
    <sheet name="7-10" sheetId="1" r:id="rId1"/>
  </sheets>
  <calcPr calcId="152511"/>
</workbook>
</file>

<file path=xl/calcChain.xml><?xml version="1.0" encoding="utf-8"?>
<calcChain xmlns="http://schemas.openxmlformats.org/spreadsheetml/2006/main">
  <c r="O112" i="1" l="1"/>
  <c r="N112" i="1"/>
  <c r="M112" i="1"/>
  <c r="L112" i="1"/>
  <c r="K112" i="1"/>
  <c r="J112" i="1"/>
  <c r="I112" i="1"/>
  <c r="H112" i="1"/>
  <c r="G112" i="1"/>
  <c r="F112" i="1"/>
  <c r="E112" i="1"/>
  <c r="O107" i="1"/>
  <c r="O121" i="1" s="1"/>
  <c r="N107" i="1"/>
  <c r="N121" i="1" s="1"/>
  <c r="M107" i="1"/>
  <c r="M121" i="1" s="1"/>
  <c r="L107" i="1"/>
  <c r="L121" i="1" s="1"/>
  <c r="K107" i="1"/>
  <c r="K121" i="1" s="1"/>
  <c r="J107" i="1"/>
  <c r="J121" i="1" s="1"/>
  <c r="I107" i="1"/>
  <c r="I121" i="1" s="1"/>
  <c r="H107" i="1"/>
  <c r="H121" i="1" s="1"/>
  <c r="G107" i="1"/>
  <c r="G121" i="1" s="1"/>
  <c r="F107" i="1"/>
  <c r="F121" i="1" s="1"/>
  <c r="E107" i="1"/>
  <c r="E121" i="1" s="1"/>
  <c r="O89" i="1"/>
  <c r="N89" i="1"/>
  <c r="M89" i="1"/>
  <c r="L89" i="1"/>
  <c r="K89" i="1"/>
  <c r="J89" i="1"/>
  <c r="I89" i="1"/>
  <c r="H89" i="1"/>
  <c r="G89" i="1"/>
  <c r="F89" i="1"/>
  <c r="E89" i="1"/>
  <c r="O82" i="1"/>
  <c r="O97" i="1" s="1"/>
  <c r="N82" i="1"/>
  <c r="N97" i="1" s="1"/>
  <c r="M82" i="1"/>
  <c r="M97" i="1" s="1"/>
  <c r="L82" i="1"/>
  <c r="L97" i="1" s="1"/>
  <c r="K82" i="1"/>
  <c r="K97" i="1" s="1"/>
  <c r="J82" i="1"/>
  <c r="J97" i="1" s="1"/>
  <c r="I82" i="1"/>
  <c r="I97" i="1" s="1"/>
  <c r="H82" i="1"/>
  <c r="H97" i="1" s="1"/>
  <c r="G82" i="1"/>
  <c r="G97" i="1" s="1"/>
  <c r="F82" i="1"/>
  <c r="F97" i="1" s="1"/>
  <c r="E82" i="1"/>
  <c r="E97" i="1" s="1"/>
  <c r="O62" i="1"/>
  <c r="N62" i="1"/>
  <c r="M62" i="1"/>
  <c r="L62" i="1"/>
  <c r="K62" i="1"/>
  <c r="J62" i="1"/>
  <c r="I62" i="1"/>
  <c r="H62" i="1"/>
  <c r="G62" i="1"/>
  <c r="F62" i="1"/>
  <c r="E62" i="1"/>
  <c r="O57" i="1"/>
  <c r="O72" i="1" s="1"/>
  <c r="N57" i="1"/>
  <c r="N72" i="1" s="1"/>
  <c r="M57" i="1"/>
  <c r="M72" i="1" s="1"/>
  <c r="L57" i="1"/>
  <c r="L72" i="1" s="1"/>
  <c r="K57" i="1"/>
  <c r="K72" i="1" s="1"/>
  <c r="J57" i="1"/>
  <c r="J72" i="1" s="1"/>
  <c r="I57" i="1"/>
  <c r="I72" i="1" s="1"/>
  <c r="H57" i="1"/>
  <c r="H72" i="1" s="1"/>
  <c r="G57" i="1"/>
  <c r="G72" i="1" s="1"/>
  <c r="F57" i="1"/>
  <c r="F72" i="1" s="1"/>
  <c r="E57" i="1"/>
  <c r="E72" i="1" s="1"/>
  <c r="O39" i="1"/>
  <c r="N39" i="1"/>
  <c r="M39" i="1"/>
  <c r="L39" i="1"/>
  <c r="K39" i="1"/>
  <c r="J39" i="1"/>
  <c r="I39" i="1"/>
  <c r="H39" i="1"/>
  <c r="G39" i="1"/>
  <c r="F39" i="1"/>
  <c r="E39" i="1"/>
  <c r="O34" i="1"/>
  <c r="O47" i="1" s="1"/>
  <c r="N34" i="1"/>
  <c r="N47" i="1" s="1"/>
  <c r="M34" i="1"/>
  <c r="M47" i="1" s="1"/>
  <c r="L34" i="1"/>
  <c r="L47" i="1" s="1"/>
  <c r="K34" i="1"/>
  <c r="K47" i="1" s="1"/>
  <c r="J34" i="1"/>
  <c r="J47" i="1" s="1"/>
  <c r="I34" i="1"/>
  <c r="I47" i="1" s="1"/>
  <c r="H34" i="1"/>
  <c r="H47" i="1" s="1"/>
  <c r="G34" i="1"/>
  <c r="G47" i="1" s="1"/>
  <c r="F34" i="1"/>
  <c r="F47" i="1" s="1"/>
  <c r="E34" i="1"/>
  <c r="E47" i="1" s="1"/>
  <c r="O15" i="1"/>
  <c r="O130" i="1" s="1"/>
  <c r="N15" i="1"/>
  <c r="N130" i="1" s="1"/>
  <c r="M15" i="1"/>
  <c r="M130" i="1" s="1"/>
  <c r="L15" i="1"/>
  <c r="L130" i="1" s="1"/>
  <c r="K15" i="1"/>
  <c r="K130" i="1" s="1"/>
  <c r="J15" i="1"/>
  <c r="J130" i="1" s="1"/>
  <c r="I15" i="1"/>
  <c r="I130" i="1" s="1"/>
  <c r="H15" i="1"/>
  <c r="H130" i="1" s="1"/>
  <c r="G15" i="1"/>
  <c r="G130" i="1" s="1"/>
  <c r="F15" i="1"/>
  <c r="F130" i="1" s="1"/>
  <c r="E15" i="1"/>
  <c r="E130" i="1" s="1"/>
  <c r="O9" i="1"/>
  <c r="O24" i="1" s="1"/>
  <c r="N9" i="1"/>
  <c r="N129" i="1" s="1"/>
  <c r="N131" i="1" s="1"/>
  <c r="M9" i="1"/>
  <c r="M24" i="1" s="1"/>
  <c r="L9" i="1"/>
  <c r="L24" i="1" s="1"/>
  <c r="K9" i="1"/>
  <c r="K24" i="1" s="1"/>
  <c r="J9" i="1"/>
  <c r="J129" i="1" s="1"/>
  <c r="J131" i="1" s="1"/>
  <c r="I9" i="1"/>
  <c r="I24" i="1" s="1"/>
  <c r="H9" i="1"/>
  <c r="H24" i="1" s="1"/>
  <c r="G9" i="1"/>
  <c r="G24" i="1" s="1"/>
  <c r="F9" i="1"/>
  <c r="F129" i="1" s="1"/>
  <c r="F131" i="1" s="1"/>
  <c r="E9" i="1"/>
  <c r="E24" i="1" s="1"/>
  <c r="O238" i="1"/>
  <c r="N238" i="1"/>
  <c r="M238" i="1"/>
  <c r="L238" i="1"/>
  <c r="K238" i="1"/>
  <c r="J238" i="1"/>
  <c r="I238" i="1"/>
  <c r="H238" i="1"/>
  <c r="G238" i="1"/>
  <c r="F238" i="1"/>
  <c r="E238" i="1"/>
  <c r="O232" i="1"/>
  <c r="O248" i="1" s="1"/>
  <c r="N232" i="1"/>
  <c r="N248" i="1" s="1"/>
  <c r="M232" i="1"/>
  <c r="M248" i="1" s="1"/>
  <c r="L232" i="1"/>
  <c r="L248" i="1" s="1"/>
  <c r="K232" i="1"/>
  <c r="K248" i="1" s="1"/>
  <c r="J232" i="1"/>
  <c r="J248" i="1" s="1"/>
  <c r="I232" i="1"/>
  <c r="I248" i="1" s="1"/>
  <c r="H232" i="1"/>
  <c r="H248" i="1" s="1"/>
  <c r="G232" i="1"/>
  <c r="G248" i="1" s="1"/>
  <c r="F232" i="1"/>
  <c r="F248" i="1" s="1"/>
  <c r="E232" i="1"/>
  <c r="E248" i="1" s="1"/>
  <c r="O215" i="1"/>
  <c r="N215" i="1"/>
  <c r="M215" i="1"/>
  <c r="L215" i="1"/>
  <c r="K215" i="1"/>
  <c r="J215" i="1"/>
  <c r="I215" i="1"/>
  <c r="H215" i="1"/>
  <c r="G215" i="1"/>
  <c r="F215" i="1"/>
  <c r="E215" i="1"/>
  <c r="O210" i="1"/>
  <c r="O222" i="1" s="1"/>
  <c r="N210" i="1"/>
  <c r="N222" i="1" s="1"/>
  <c r="M210" i="1"/>
  <c r="M222" i="1" s="1"/>
  <c r="L210" i="1"/>
  <c r="L222" i="1" s="1"/>
  <c r="K210" i="1"/>
  <c r="K222" i="1" s="1"/>
  <c r="J210" i="1"/>
  <c r="J222" i="1" s="1"/>
  <c r="I210" i="1"/>
  <c r="I222" i="1" s="1"/>
  <c r="H210" i="1"/>
  <c r="H222" i="1" s="1"/>
  <c r="G210" i="1"/>
  <c r="G222" i="1" s="1"/>
  <c r="F210" i="1"/>
  <c r="F222" i="1" s="1"/>
  <c r="E210" i="1"/>
  <c r="E222" i="1" s="1"/>
  <c r="O191" i="1"/>
  <c r="N191" i="1"/>
  <c r="M191" i="1"/>
  <c r="L191" i="1"/>
  <c r="K191" i="1"/>
  <c r="J191" i="1"/>
  <c r="I191" i="1"/>
  <c r="H191" i="1"/>
  <c r="G191" i="1"/>
  <c r="F191" i="1"/>
  <c r="E191" i="1"/>
  <c r="O187" i="1"/>
  <c r="O200" i="1" s="1"/>
  <c r="N187" i="1"/>
  <c r="N200" i="1" s="1"/>
  <c r="M187" i="1"/>
  <c r="M200" i="1" s="1"/>
  <c r="L187" i="1"/>
  <c r="L200" i="1" s="1"/>
  <c r="K187" i="1"/>
  <c r="K200" i="1" s="1"/>
  <c r="J187" i="1"/>
  <c r="J200" i="1" s="1"/>
  <c r="I187" i="1"/>
  <c r="I200" i="1" s="1"/>
  <c r="H187" i="1"/>
  <c r="H200" i="1" s="1"/>
  <c r="G187" i="1"/>
  <c r="G200" i="1" s="1"/>
  <c r="F187" i="1"/>
  <c r="F200" i="1" s="1"/>
  <c r="E187" i="1"/>
  <c r="E200" i="1" s="1"/>
  <c r="F24" i="1" l="1"/>
  <c r="J24" i="1"/>
  <c r="N24" i="1"/>
  <c r="G129" i="1"/>
  <c r="G131" i="1" s="1"/>
  <c r="K129" i="1"/>
  <c r="K131" i="1" s="1"/>
  <c r="O129" i="1"/>
  <c r="O131" i="1" s="1"/>
  <c r="H129" i="1"/>
  <c r="H131" i="1" s="1"/>
  <c r="L129" i="1"/>
  <c r="L131" i="1" s="1"/>
  <c r="E129" i="1"/>
  <c r="E131" i="1" s="1"/>
  <c r="I129" i="1"/>
  <c r="I131" i="1" s="1"/>
  <c r="M129" i="1"/>
  <c r="M131" i="1" s="1"/>
  <c r="D191" i="1" l="1"/>
  <c r="D9" i="1"/>
  <c r="D34" i="1" l="1"/>
  <c r="D232" i="1" l="1"/>
  <c r="D187" i="1" l="1"/>
  <c r="O146" i="1"/>
  <c r="N146" i="1"/>
  <c r="M146" i="1"/>
  <c r="L146" i="1"/>
  <c r="K146" i="1"/>
  <c r="J146" i="1"/>
  <c r="I146" i="1"/>
  <c r="H146" i="1"/>
  <c r="G146" i="1"/>
  <c r="F146" i="1"/>
  <c r="E146" i="1"/>
  <c r="D146" i="1"/>
  <c r="D62" i="1"/>
  <c r="D72" i="1" s="1"/>
  <c r="D89" i="1"/>
  <c r="D82" i="1"/>
  <c r="D57" i="1"/>
  <c r="D238" i="1"/>
  <c r="D248" i="1" s="1"/>
  <c r="K253" i="1" l="1"/>
  <c r="D215" i="1"/>
  <c r="D210" i="1"/>
  <c r="D200" i="1"/>
  <c r="O170" i="1"/>
  <c r="O253" i="1" s="1"/>
  <c r="N170" i="1"/>
  <c r="N253" i="1" s="1"/>
  <c r="M170" i="1"/>
  <c r="M253" i="1" s="1"/>
  <c r="L170" i="1"/>
  <c r="L253" i="1" s="1"/>
  <c r="K170" i="1"/>
  <c r="J170" i="1"/>
  <c r="J253" i="1" s="1"/>
  <c r="I170" i="1"/>
  <c r="I253" i="1" s="1"/>
  <c r="H170" i="1"/>
  <c r="H253" i="1" s="1"/>
  <c r="G170" i="1"/>
  <c r="G253" i="1" s="1"/>
  <c r="F170" i="1"/>
  <c r="F253" i="1" s="1"/>
  <c r="E170" i="1"/>
  <c r="E253" i="1" s="1"/>
  <c r="D170" i="1"/>
  <c r="D253" i="1" s="1"/>
  <c r="O164" i="1"/>
  <c r="O177" i="1" s="1"/>
  <c r="N164" i="1"/>
  <c r="N177" i="1" s="1"/>
  <c r="M164" i="1"/>
  <c r="M177" i="1" s="1"/>
  <c r="L164" i="1"/>
  <c r="L177" i="1" s="1"/>
  <c r="K164" i="1"/>
  <c r="K177" i="1" s="1"/>
  <c r="J164" i="1"/>
  <c r="J177" i="1" s="1"/>
  <c r="I164" i="1"/>
  <c r="I177" i="1" s="1"/>
  <c r="H164" i="1"/>
  <c r="H177" i="1" s="1"/>
  <c r="G164" i="1"/>
  <c r="G177" i="1" s="1"/>
  <c r="F164" i="1"/>
  <c r="F177" i="1" s="1"/>
  <c r="E164" i="1"/>
  <c r="E177" i="1" s="1"/>
  <c r="D164" i="1"/>
  <c r="D177" i="1" s="1"/>
  <c r="O141" i="1"/>
  <c r="O252" i="1" s="1"/>
  <c r="N141" i="1"/>
  <c r="N252" i="1" s="1"/>
  <c r="M141" i="1"/>
  <c r="M252" i="1" s="1"/>
  <c r="L141" i="1"/>
  <c r="L252" i="1" s="1"/>
  <c r="K141" i="1"/>
  <c r="K252" i="1" s="1"/>
  <c r="K254" i="1" s="1"/>
  <c r="J141" i="1"/>
  <c r="J252" i="1" s="1"/>
  <c r="I141" i="1"/>
  <c r="I252" i="1" s="1"/>
  <c r="H141" i="1"/>
  <c r="H252" i="1" s="1"/>
  <c r="G141" i="1"/>
  <c r="G252" i="1" s="1"/>
  <c r="F141" i="1"/>
  <c r="F252" i="1" s="1"/>
  <c r="E141" i="1"/>
  <c r="E252" i="1" s="1"/>
  <c r="D141" i="1"/>
  <c r="D252" i="1" s="1"/>
  <c r="D112" i="1"/>
  <c r="D107" i="1"/>
  <c r="D121" i="1" s="1"/>
  <c r="D97" i="1"/>
  <c r="D39" i="1"/>
  <c r="D47" i="1" s="1"/>
  <c r="D15" i="1"/>
  <c r="D130" i="1" s="1"/>
  <c r="D254" i="1" l="1"/>
  <c r="H254" i="1"/>
  <c r="L254" i="1"/>
  <c r="E254" i="1"/>
  <c r="I254" i="1"/>
  <c r="M254" i="1"/>
  <c r="D222" i="1"/>
  <c r="F254" i="1"/>
  <c r="J254" i="1"/>
  <c r="N254" i="1"/>
  <c r="D129" i="1"/>
  <c r="D131" i="1" s="1"/>
  <c r="G254" i="1"/>
  <c r="O254" i="1"/>
  <c r="D24" i="1"/>
  <c r="H154" i="1"/>
  <c r="I154" i="1"/>
  <c r="D154" i="1"/>
  <c r="L154" i="1"/>
  <c r="E154" i="1"/>
  <c r="M154" i="1"/>
  <c r="F154" i="1"/>
  <c r="J154" i="1"/>
  <c r="N154" i="1"/>
  <c r="G154" i="1"/>
  <c r="K154" i="1"/>
  <c r="O154" i="1"/>
</calcChain>
</file>

<file path=xl/sharedStrings.xml><?xml version="1.0" encoding="utf-8"?>
<sst xmlns="http://schemas.openxmlformats.org/spreadsheetml/2006/main" count="577" uniqueCount="165">
  <si>
    <t>Завтрак  и обед (для ПЕРВОЙ СМЕНЫ)</t>
  </si>
  <si>
    <t>День:</t>
  </si>
  <si>
    <t>День 1</t>
  </si>
  <si>
    <t>Возрастная категория:  Школьники 7-10 лет</t>
  </si>
  <si>
    <t>№ рец.</t>
  </si>
  <si>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</si>
  <si>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</si>
  <si>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</si>
  <si>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</si>
  <si>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</si>
  <si>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</si>
  <si>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</si>
  <si>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</si>
  <si>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</si>
  <si>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</si>
  <si>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</si>
  <si>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</si>
  <si>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</si>
  <si>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</si>
  <si>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</si>
  <si>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</si>
  <si>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</si>
  <si>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3</t>
  </si>
  <si>
    <t>Бутерброды с джемом или повидлом (вариант № 2)</t>
  </si>
  <si>
    <t>Пудинг творожный запеченный</t>
  </si>
  <si>
    <t>150</t>
  </si>
  <si>
    <t>481</t>
  </si>
  <si>
    <t>Молоко сгущенное</t>
  </si>
  <si>
    <t>20</t>
  </si>
  <si>
    <t>Чай с сахаром, вареньем, медом</t>
  </si>
  <si>
    <t>200</t>
  </si>
  <si>
    <t>32</t>
  </si>
  <si>
    <t>Помидоры консервированные баночные (без уксуса)</t>
  </si>
  <si>
    <t>100</t>
  </si>
  <si>
    <t>Соки овощные, фруктовые и ягодные</t>
  </si>
  <si>
    <t>108</t>
  </si>
  <si>
    <t>Хлеб пшеничный</t>
  </si>
  <si>
    <t>112</t>
  </si>
  <si>
    <t>Плоды свежие (яблоки)</t>
  </si>
  <si>
    <t>ИТОГО ЗА ДЕНЬ:</t>
  </si>
  <si>
    <t>День 2</t>
  </si>
  <si>
    <t>1</t>
  </si>
  <si>
    <t>Бутерброд с маслом</t>
  </si>
  <si>
    <t>71</t>
  </si>
  <si>
    <t>Овощи натуральные свежие (помидоры)</t>
  </si>
  <si>
    <t>60</t>
  </si>
  <si>
    <t>138</t>
  </si>
  <si>
    <t>Суп картофельный с крупой, с мясом</t>
  </si>
  <si>
    <t>80/5</t>
  </si>
  <si>
    <t>Каша гречневая вязкая</t>
  </si>
  <si>
    <t>Соус томатный с овощами</t>
  </si>
  <si>
    <t>30</t>
  </si>
  <si>
    <t>Компот из смеси сухофруктов</t>
  </si>
  <si>
    <t>109</t>
  </si>
  <si>
    <t>Хлеб ржаной</t>
  </si>
  <si>
    <t>День 3</t>
  </si>
  <si>
    <t>250</t>
  </si>
  <si>
    <t>Кофейный напиток с молоком</t>
  </si>
  <si>
    <t>45</t>
  </si>
  <si>
    <t>Винегрет овощной</t>
  </si>
  <si>
    <t>80</t>
  </si>
  <si>
    <t>Уха рыбацкая</t>
  </si>
  <si>
    <t>ТТК</t>
  </si>
  <si>
    <t>Говядина или оленина тушеная с картофелем</t>
  </si>
  <si>
    <t>Плоды свежие (бананы)</t>
  </si>
  <si>
    <t>День 4</t>
  </si>
  <si>
    <t>96</t>
  </si>
  <si>
    <t>Бутерброды с джемом или повидлом (2-й вариант)</t>
  </si>
  <si>
    <t>40</t>
  </si>
  <si>
    <t>494</t>
  </si>
  <si>
    <t>Чай с лимоном</t>
  </si>
  <si>
    <t>19</t>
  </si>
  <si>
    <t>Огурцы консервированные баночные (без уксуса)</t>
  </si>
  <si>
    <t>110</t>
  </si>
  <si>
    <t>Борщ из свежей капусты с картофелем, со сметаной и мясом</t>
  </si>
  <si>
    <t>305</t>
  </si>
  <si>
    <t>Рис припущенный</t>
  </si>
  <si>
    <t>519</t>
  </si>
  <si>
    <t>Напиток из шиповника</t>
  </si>
  <si>
    <t>588</t>
  </si>
  <si>
    <t>Вафли</t>
  </si>
  <si>
    <t>Плоды свежие (мандарин)</t>
  </si>
  <si>
    <t>День 5</t>
  </si>
  <si>
    <t>53</t>
  </si>
  <si>
    <t>Салат из свеклы с зеленым горошком</t>
  </si>
  <si>
    <t>695</t>
  </si>
  <si>
    <t>Солянка домашняя</t>
  </si>
  <si>
    <t>352</t>
  </si>
  <si>
    <t>Котлеты рыбные любительские</t>
  </si>
  <si>
    <t>Картофельное пюре</t>
  </si>
  <si>
    <t>258</t>
  </si>
  <si>
    <t>Каша пшеничная вязкая</t>
  </si>
  <si>
    <t>Овощи натуральные свежие (огурцы)</t>
  </si>
  <si>
    <t>139</t>
  </si>
  <si>
    <t>Рассольник ленинградский</t>
  </si>
  <si>
    <t>Курица запеченная</t>
  </si>
  <si>
    <t>321</t>
  </si>
  <si>
    <t>Капуста тушеная (из свежей капусты)</t>
  </si>
  <si>
    <t>Компот из свежих ягод</t>
  </si>
  <si>
    <t>ИТОГО за 1 неделю :</t>
  </si>
  <si>
    <t>Прием пищи</t>
  </si>
  <si>
    <t>ИТОГО:</t>
  </si>
  <si>
    <t>255</t>
  </si>
  <si>
    <t>Печень по-строгановски</t>
  </si>
  <si>
    <t>День 7</t>
  </si>
  <si>
    <t>Бутерброды горячие с сыром</t>
  </si>
  <si>
    <t>50</t>
  </si>
  <si>
    <t>Чай с молоком</t>
  </si>
  <si>
    <t>21</t>
  </si>
  <si>
    <t>34</t>
  </si>
  <si>
    <t>Свекольник с мясом, со сметаной</t>
  </si>
  <si>
    <t>Плоды свежие (апельсин)</t>
  </si>
  <si>
    <t>День 8</t>
  </si>
  <si>
    <t>301</t>
  </si>
  <si>
    <t>Омлет натуральный</t>
  </si>
  <si>
    <t>1/1</t>
  </si>
  <si>
    <t>Горошек зеленый</t>
  </si>
  <si>
    <t>245</t>
  </si>
  <si>
    <t>Кукуруза консервированная</t>
  </si>
  <si>
    <t>124</t>
  </si>
  <si>
    <t>Щи из свежей капусты с картофелем, с мясом и сметаной</t>
  </si>
  <si>
    <t>4/8</t>
  </si>
  <si>
    <t>День 9</t>
  </si>
  <si>
    <t>Салат из свеклы с солеными огурцами</t>
  </si>
  <si>
    <t>Сложный гарнир (Картофельное пюре с капустой тушеной)</t>
  </si>
  <si>
    <t>373</t>
  </si>
  <si>
    <t>День 10</t>
  </si>
  <si>
    <t>159</t>
  </si>
  <si>
    <t>Суп с рыбными консервами</t>
  </si>
  <si>
    <t>Жаркое из птицы</t>
  </si>
  <si>
    <t>Суп гороховый с мясом, с гренками</t>
  </si>
  <si>
    <t>Тефтели из мяса с соусом</t>
  </si>
  <si>
    <t>80/50</t>
  </si>
  <si>
    <t>294</t>
  </si>
  <si>
    <t>Макароны отварные с овощами</t>
  </si>
  <si>
    <t>ИТОГО за 2 неделю :</t>
  </si>
  <si>
    <t>День 6</t>
  </si>
  <si>
    <t>Салат из моркови и яблок (до 1 марта)</t>
  </si>
  <si>
    <t>Салат из белокочанной капусты (до 1 марта)</t>
  </si>
  <si>
    <t>Гуляш из мяса</t>
  </si>
  <si>
    <t>Плов из мяса</t>
  </si>
  <si>
    <t>Котлеты, биточки, шницели из мяса</t>
  </si>
  <si>
    <t xml:space="preserve">Примерное 10 - дневное МЕНЮ для питания обучающихся с 7 до 10 лет </t>
  </si>
  <si>
    <t>517</t>
  </si>
  <si>
    <t>Йогурт</t>
  </si>
  <si>
    <t>Макаронные изделия отварные с сыром</t>
  </si>
  <si>
    <t>395</t>
  </si>
  <si>
    <t>Сосиски или сардельки или колбаса отварная</t>
  </si>
  <si>
    <t>Хлеб столовый (ржано-пшеничный)</t>
  </si>
  <si>
    <t>589</t>
  </si>
  <si>
    <t>Пряники</t>
  </si>
  <si>
    <t>217</t>
  </si>
  <si>
    <t>Макароны, запеченные с сыром</t>
  </si>
  <si>
    <t>379</t>
  </si>
  <si>
    <t>382</t>
  </si>
  <si>
    <t>Какао с молоком</t>
  </si>
  <si>
    <t>Кнели из мяса, с маслом</t>
  </si>
  <si>
    <t>Каша "Дружба"</t>
  </si>
  <si>
    <t>Хлеб пшеничный витаминизированный (обогащенный витаминно-минеральным комплексом)</t>
  </si>
  <si>
    <t>Каша пшенная молочная жидкая</t>
  </si>
  <si>
    <t>Каша из хлопьев овсяных "Геркулес" жидкая</t>
  </si>
  <si>
    <t>ОБЕД (родительская плата, льготная категория)</t>
  </si>
  <si>
    <t>ЗАВТРАК (льготная категория, родительская плата)</t>
  </si>
  <si>
    <t xml:space="preserve">Приложение № 1 к письму  №8.03-01-08/24 от 04.06.2020  </t>
  </si>
  <si>
    <t>Суп картофельный с макаронными изделиями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</si>
</sst>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i/>
      <sz val="14"/>
      <color theme="1"/>
      <name val="PT Astra Serif"/>
      <family val="1"/>
      <charset val="204"/>
    </font>
    <font>
      <sz val="10"/>
      <color rgb="FFFF000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3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/>
    <xf numFmtId="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1" fontId="7" fillId="2" borderId="0" xfId="0" applyNumberFormat="1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left" vertical="center" wrapText="1"/>
    </xf>
    <xf numFmtId="0" fontId="1" fillId="2" borderId="5" xfId="2" applyFont="1" applyFill="1" applyBorder="1" applyAlignment="1">
      <alignment horizontal="center" vertical="center" wrapText="1"/>
    </xf>
    <xf numFmtId="2" fontId="1" fillId="2" borderId="5" xfId="2" applyNumberFormat="1" applyFont="1" applyFill="1" applyBorder="1" applyAlignment="1">
      <alignment horizontal="center" vertical="center" wrapText="1"/>
    </xf>
    <xf numFmtId="2" fontId="1" fillId="2" borderId="6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2" applyFill="1"/>
    <xf numFmtId="0" fontId="0" fillId="2" borderId="0" xfId="0" applyFill="1" applyAlignment="1"/>
    <xf numFmtId="0" fontId="3" fillId="2" borderId="0" xfId="0" applyFont="1" applyFill="1" applyAlignment="1"/>
    <xf numFmtId="2" fontId="1" fillId="2" borderId="1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7" fillId="2" borderId="0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2" fontId="1" fillId="2" borderId="1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89"/>
  <sheetViews>
    <sheetView tabSelected="1" workbookViewId="0">
      <selection activeCell="A254" sqref="A254:C254"/>
    </sheetView>
  </sheetViews>
  <sheetFormatPr defaultRowHeight="15"/>
  <cols>
    <col min="1" max="1" width="9.42578125" style="2" customWidth="1"/>
    <col min="2" max="2" width="45.85546875" style="38" customWidth="1"/>
    <col min="3" max="3" width="9.140625" style="51" customWidth="1"/>
    <col min="4" max="4" width="8.7109375" style="52" customWidth="1"/>
    <col min="5" max="5" width="8.42578125" style="52" customWidth="1"/>
    <col min="6" max="6" width="10.7109375" style="52" customWidth="1"/>
    <col min="7" max="7" width="12.7109375" style="52" customWidth="1"/>
    <col min="8" max="8" width="6.140625" style="52" customWidth="1"/>
    <col min="9" max="9" width="6.28515625" style="52" customWidth="1"/>
    <col min="10" max="10" width="6" style="52" customWidth="1"/>
    <col min="11" max="11" width="6.5703125" style="52" customWidth="1"/>
    <col min="12" max="13" width="7.7109375" style="52" customWidth="1"/>
    <col min="14" max="14" width="7.42578125" style="52" customWidth="1"/>
    <col min="15" max="15" width="7" style="52" customWidth="1"/>
    <col min="16" max="16384" width="9.140625" style="2"/>
  </cols>
  <sheetData>
    <row r="1" spans="1:15" s="1" customFormat="1" ht="15" customHeight="1">
      <c r="A1" s="62" t="s">
        <v>163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1" customForma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ht="18.75" customHeight="1">
      <c r="A3" s="63" t="s">
        <v>142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s="1" customFormat="1" ht="24" customHeight="1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s="1" customFormat="1" ht="12.75" customHeight="1">
      <c r="A5" s="3" t="s">
        <v>1</v>
      </c>
      <c r="B5" s="4" t="s">
        <v>2</v>
      </c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7" customFormat="1" ht="27.75" customHeight="1" thickBot="1">
      <c r="A6" s="64" t="s">
        <v>3</v>
      </c>
      <c r="B6" s="64"/>
      <c r="C6" s="65"/>
      <c r="D6" s="65"/>
      <c r="E6" s="65"/>
      <c r="F6" s="65"/>
      <c r="G6" s="6"/>
      <c r="H6" s="6"/>
      <c r="I6" s="6"/>
      <c r="J6" s="6"/>
      <c r="K6" s="6"/>
      <c r="L6" s="6"/>
      <c r="M6" s="6"/>
      <c r="N6" s="6"/>
      <c r="O6" s="6"/>
    </row>
    <row r="7" spans="1:15" s="8" customFormat="1" ht="18.75" customHeight="1">
      <c r="A7" s="69" t="s">
        <v>4</v>
      </c>
      <c r="B7" s="71" t="s">
        <v>5</v>
      </c>
      <c r="C7" s="73" t="s">
        <v>6</v>
      </c>
      <c r="D7" s="66" t="s">
        <v>7</v>
      </c>
      <c r="E7" s="66"/>
      <c r="F7" s="66"/>
      <c r="G7" s="66" t="s">
        <v>8</v>
      </c>
      <c r="H7" s="66" t="s">
        <v>9</v>
      </c>
      <c r="I7" s="66"/>
      <c r="J7" s="66"/>
      <c r="K7" s="66"/>
      <c r="L7" s="66" t="s">
        <v>10</v>
      </c>
      <c r="M7" s="66"/>
      <c r="N7" s="66"/>
      <c r="O7" s="67"/>
    </row>
    <row r="8" spans="1:15" ht="19.5" customHeight="1">
      <c r="A8" s="70"/>
      <c r="B8" s="72"/>
      <c r="C8" s="74"/>
      <c r="D8" s="60" t="s">
        <v>11</v>
      </c>
      <c r="E8" s="60" t="s">
        <v>12</v>
      </c>
      <c r="F8" s="60" t="s">
        <v>13</v>
      </c>
      <c r="G8" s="75"/>
      <c r="H8" s="60" t="s">
        <v>14</v>
      </c>
      <c r="I8" s="60" t="s">
        <v>15</v>
      </c>
      <c r="J8" s="60" t="s">
        <v>16</v>
      </c>
      <c r="K8" s="60" t="s">
        <v>17</v>
      </c>
      <c r="L8" s="60" t="s">
        <v>18</v>
      </c>
      <c r="M8" s="60" t="s">
        <v>19</v>
      </c>
      <c r="N8" s="60" t="s">
        <v>20</v>
      </c>
      <c r="O8" s="9" t="s">
        <v>21</v>
      </c>
    </row>
    <row r="9" spans="1:15" ht="15" customHeight="1">
      <c r="A9" s="10"/>
      <c r="B9" s="11" t="s">
        <v>162</v>
      </c>
      <c r="C9" s="59"/>
      <c r="D9" s="60">
        <f>D10+D11+D12+D13+D14</f>
        <v>18.79</v>
      </c>
      <c r="E9" s="60">
        <f t="shared" ref="E9:O9" si="0">E10+E11+E12+E13+E14</f>
        <v>23.580000000000002</v>
      </c>
      <c r="F9" s="60">
        <f t="shared" si="0"/>
        <v>73.19</v>
      </c>
      <c r="G9" s="60">
        <f t="shared" si="0"/>
        <v>588.28</v>
      </c>
      <c r="H9" s="60">
        <f t="shared" si="0"/>
        <v>0.24000000000000002</v>
      </c>
      <c r="I9" s="60">
        <f t="shared" si="0"/>
        <v>3.15</v>
      </c>
      <c r="J9" s="60">
        <f t="shared" si="0"/>
        <v>0.155</v>
      </c>
      <c r="K9" s="60">
        <f t="shared" si="0"/>
        <v>0.65999999999999992</v>
      </c>
      <c r="L9" s="60">
        <f t="shared" si="0"/>
        <v>506.34</v>
      </c>
      <c r="M9" s="60">
        <f t="shared" si="0"/>
        <v>440.3</v>
      </c>
      <c r="N9" s="60">
        <f t="shared" si="0"/>
        <v>66.45</v>
      </c>
      <c r="O9" s="9">
        <f t="shared" si="0"/>
        <v>2.06</v>
      </c>
    </row>
    <row r="10" spans="1:15" s="17" customFormat="1" ht="15.75" customHeight="1">
      <c r="A10" s="12">
        <v>7</v>
      </c>
      <c r="B10" s="13" t="s">
        <v>105</v>
      </c>
      <c r="C10" s="14" t="s">
        <v>106</v>
      </c>
      <c r="D10" s="15">
        <v>5.58</v>
      </c>
      <c r="E10" s="15">
        <v>8.32</v>
      </c>
      <c r="F10" s="15">
        <v>14.84</v>
      </c>
      <c r="G10" s="15">
        <v>157</v>
      </c>
      <c r="H10" s="15">
        <v>0.04</v>
      </c>
      <c r="I10" s="15">
        <v>0.06</v>
      </c>
      <c r="J10" s="15">
        <v>6.5000000000000002E-2</v>
      </c>
      <c r="K10" s="15">
        <v>0.48</v>
      </c>
      <c r="L10" s="15">
        <v>139.44</v>
      </c>
      <c r="M10" s="15">
        <v>96.3</v>
      </c>
      <c r="N10" s="15">
        <v>9.4499999999999993</v>
      </c>
      <c r="O10" s="16">
        <v>0.49</v>
      </c>
    </row>
    <row r="11" spans="1:15" s="17" customFormat="1" ht="15.75" customHeight="1">
      <c r="A11" s="18">
        <v>260</v>
      </c>
      <c r="B11" s="19" t="s">
        <v>157</v>
      </c>
      <c r="C11" s="20">
        <v>180</v>
      </c>
      <c r="D11" s="21">
        <v>4.7300000000000004</v>
      </c>
      <c r="E11" s="21">
        <v>10.49</v>
      </c>
      <c r="F11" s="21">
        <v>22.55</v>
      </c>
      <c r="G11" s="21">
        <v>203.58</v>
      </c>
      <c r="H11" s="58">
        <v>7.0000000000000007E-2</v>
      </c>
      <c r="I11" s="21">
        <v>1.19</v>
      </c>
      <c r="J11" s="21">
        <v>7.0000000000000007E-2</v>
      </c>
      <c r="K11" s="21">
        <v>0.18</v>
      </c>
      <c r="L11" s="21">
        <v>114</v>
      </c>
      <c r="M11" s="21">
        <v>126</v>
      </c>
      <c r="N11" s="21">
        <v>28</v>
      </c>
      <c r="O11" s="22">
        <v>0.5</v>
      </c>
    </row>
    <row r="12" spans="1:15">
      <c r="A12" s="18">
        <v>495</v>
      </c>
      <c r="B12" s="19" t="s">
        <v>107</v>
      </c>
      <c r="C12" s="20" t="s">
        <v>30</v>
      </c>
      <c r="D12" s="21">
        <v>1.5</v>
      </c>
      <c r="E12" s="21">
        <v>1.3</v>
      </c>
      <c r="F12" s="21">
        <v>15.9</v>
      </c>
      <c r="G12" s="21">
        <v>81</v>
      </c>
      <c r="H12" s="21">
        <v>0.04</v>
      </c>
      <c r="I12" s="21">
        <v>1.3</v>
      </c>
      <c r="J12" s="21">
        <v>0</v>
      </c>
      <c r="K12" s="21">
        <v>0</v>
      </c>
      <c r="L12" s="21">
        <v>127</v>
      </c>
      <c r="M12" s="21">
        <v>127</v>
      </c>
      <c r="N12" s="21">
        <v>15</v>
      </c>
      <c r="O12" s="22">
        <v>0.4</v>
      </c>
    </row>
    <row r="13" spans="1:15" ht="27.75" customHeight="1">
      <c r="A13" s="18">
        <v>480</v>
      </c>
      <c r="B13" s="19" t="s">
        <v>158</v>
      </c>
      <c r="C13" s="20">
        <v>30</v>
      </c>
      <c r="D13" s="21">
        <v>1.98</v>
      </c>
      <c r="E13" s="21">
        <v>0.27</v>
      </c>
      <c r="F13" s="21">
        <v>11.4</v>
      </c>
      <c r="G13" s="21">
        <v>59.7</v>
      </c>
      <c r="H13" s="21">
        <v>0.06</v>
      </c>
      <c r="I13" s="21">
        <v>0</v>
      </c>
      <c r="J13" s="21">
        <v>0</v>
      </c>
      <c r="K13" s="21">
        <v>0</v>
      </c>
      <c r="L13" s="21">
        <v>6.9</v>
      </c>
      <c r="M13" s="21">
        <v>0</v>
      </c>
      <c r="N13" s="21">
        <v>0</v>
      </c>
      <c r="O13" s="22">
        <v>0.56999999999999995</v>
      </c>
    </row>
    <row r="14" spans="1:15">
      <c r="A14" s="18" t="s">
        <v>143</v>
      </c>
      <c r="B14" s="19" t="s">
        <v>144</v>
      </c>
      <c r="C14" s="20" t="s">
        <v>33</v>
      </c>
      <c r="D14" s="21">
        <v>5</v>
      </c>
      <c r="E14" s="21">
        <v>3.2</v>
      </c>
      <c r="F14" s="21">
        <v>8.5</v>
      </c>
      <c r="G14" s="21">
        <v>87</v>
      </c>
      <c r="H14" s="21">
        <v>0.03</v>
      </c>
      <c r="I14" s="21">
        <v>0.6</v>
      </c>
      <c r="J14" s="21">
        <v>0.02</v>
      </c>
      <c r="K14" s="21">
        <v>0</v>
      </c>
      <c r="L14" s="21">
        <v>119</v>
      </c>
      <c r="M14" s="21">
        <v>91</v>
      </c>
      <c r="N14" s="21">
        <v>14</v>
      </c>
      <c r="O14" s="22">
        <v>0.1</v>
      </c>
    </row>
    <row r="15" spans="1:15" ht="15" customHeight="1">
      <c r="A15" s="10"/>
      <c r="B15" s="11" t="s">
        <v>161</v>
      </c>
      <c r="C15" s="59"/>
      <c r="D15" s="60">
        <f>D16+D17+D18+D19+D20+D21+D22+D23</f>
        <v>31.150000000000002</v>
      </c>
      <c r="E15" s="60">
        <f t="shared" ref="E15:O15" si="1">E16+E17+E18+E19+E20+E21+E22+E23</f>
        <v>31.469999999999995</v>
      </c>
      <c r="F15" s="60">
        <f t="shared" si="1"/>
        <v>104.88</v>
      </c>
      <c r="G15" s="60">
        <f t="shared" si="1"/>
        <v>827.82999999999993</v>
      </c>
      <c r="H15" s="60">
        <f t="shared" si="1"/>
        <v>0.36799999999999999</v>
      </c>
      <c r="I15" s="60">
        <f t="shared" si="1"/>
        <v>29.119999999999997</v>
      </c>
      <c r="J15" s="60">
        <f t="shared" si="1"/>
        <v>0.378</v>
      </c>
      <c r="K15" s="60">
        <f t="shared" si="1"/>
        <v>2.0979999999999999</v>
      </c>
      <c r="L15" s="60">
        <f t="shared" si="1"/>
        <v>127.178</v>
      </c>
      <c r="M15" s="60">
        <f t="shared" si="1"/>
        <v>230.18799999999999</v>
      </c>
      <c r="N15" s="60">
        <f t="shared" si="1"/>
        <v>123.804</v>
      </c>
      <c r="O15" s="9">
        <f t="shared" si="1"/>
        <v>7.9930000000000003</v>
      </c>
    </row>
    <row r="16" spans="1:15">
      <c r="A16" s="12" t="s">
        <v>43</v>
      </c>
      <c r="B16" s="13" t="s">
        <v>44</v>
      </c>
      <c r="C16" s="14">
        <v>80</v>
      </c>
      <c r="D16" s="15">
        <v>0.88</v>
      </c>
      <c r="E16" s="15">
        <v>0.16</v>
      </c>
      <c r="F16" s="15">
        <v>3.04</v>
      </c>
      <c r="G16" s="15">
        <v>17.600000000000001</v>
      </c>
      <c r="H16" s="15">
        <v>5.2999999999999999E-2</v>
      </c>
      <c r="I16" s="15">
        <v>14</v>
      </c>
      <c r="J16" s="15">
        <v>0</v>
      </c>
      <c r="K16" s="15">
        <v>0.56000000000000005</v>
      </c>
      <c r="L16" s="15">
        <v>11.2</v>
      </c>
      <c r="M16" s="15">
        <v>20.8</v>
      </c>
      <c r="N16" s="15">
        <v>16</v>
      </c>
      <c r="O16" s="16">
        <v>0.72</v>
      </c>
    </row>
    <row r="17" spans="1:15">
      <c r="A17" s="12" t="s">
        <v>46</v>
      </c>
      <c r="B17" s="13" t="s">
        <v>47</v>
      </c>
      <c r="C17" s="14">
        <v>250</v>
      </c>
      <c r="D17" s="15">
        <v>6.8</v>
      </c>
      <c r="E17" s="15">
        <v>6.29</v>
      </c>
      <c r="F17" s="15">
        <v>17.059999999999999</v>
      </c>
      <c r="G17" s="15">
        <v>156.05000000000001</v>
      </c>
      <c r="H17" s="15">
        <v>0.14399999999999999</v>
      </c>
      <c r="I17" s="15">
        <v>13.16</v>
      </c>
      <c r="J17" s="15">
        <v>0</v>
      </c>
      <c r="K17" s="15">
        <v>0</v>
      </c>
      <c r="L17" s="15">
        <v>14.08</v>
      </c>
      <c r="M17" s="15">
        <v>73.55</v>
      </c>
      <c r="N17" s="15">
        <v>20.86</v>
      </c>
      <c r="O17" s="16">
        <v>1.1200000000000001</v>
      </c>
    </row>
    <row r="18" spans="1:15">
      <c r="A18" s="12">
        <v>451</v>
      </c>
      <c r="B18" s="13" t="s">
        <v>141</v>
      </c>
      <c r="C18" s="14" t="s">
        <v>48</v>
      </c>
      <c r="D18" s="15">
        <v>14.17</v>
      </c>
      <c r="E18" s="15">
        <v>17.579999999999998</v>
      </c>
      <c r="F18" s="15">
        <v>14.31</v>
      </c>
      <c r="G18" s="15">
        <v>267.89999999999998</v>
      </c>
      <c r="H18" s="15">
        <v>5.6000000000000001E-2</v>
      </c>
      <c r="I18" s="15">
        <v>1.208</v>
      </c>
      <c r="J18" s="15">
        <v>0</v>
      </c>
      <c r="K18" s="15">
        <v>0.496</v>
      </c>
      <c r="L18" s="15">
        <v>50.488</v>
      </c>
      <c r="M18" s="15">
        <v>25.568000000000001</v>
      </c>
      <c r="N18" s="15">
        <v>5.3440000000000003</v>
      </c>
      <c r="O18" s="16">
        <v>0.54400000000000004</v>
      </c>
    </row>
    <row r="19" spans="1:15">
      <c r="A19" s="12">
        <v>302</v>
      </c>
      <c r="B19" s="13" t="s">
        <v>49</v>
      </c>
      <c r="C19" s="14">
        <v>180</v>
      </c>
      <c r="D19" s="15">
        <v>5.6</v>
      </c>
      <c r="E19" s="15">
        <v>5.8</v>
      </c>
      <c r="F19" s="15">
        <v>24.72</v>
      </c>
      <c r="G19" s="15">
        <v>173</v>
      </c>
      <c r="H19" s="15">
        <v>0.06</v>
      </c>
      <c r="I19" s="15">
        <v>0</v>
      </c>
      <c r="J19" s="15">
        <v>0.36</v>
      </c>
      <c r="K19" s="15">
        <v>0.41</v>
      </c>
      <c r="L19" s="15">
        <v>10.25</v>
      </c>
      <c r="M19" s="15">
        <v>59.52</v>
      </c>
      <c r="N19" s="15">
        <v>66.64</v>
      </c>
      <c r="O19" s="16">
        <v>2.98</v>
      </c>
    </row>
    <row r="20" spans="1:15" ht="15" customHeight="1">
      <c r="A20" s="12">
        <v>454</v>
      </c>
      <c r="B20" s="13" t="s">
        <v>50</v>
      </c>
      <c r="C20" s="14">
        <v>30</v>
      </c>
      <c r="D20" s="15">
        <v>0.36</v>
      </c>
      <c r="E20" s="15">
        <v>1.24</v>
      </c>
      <c r="F20" s="15">
        <v>2.23</v>
      </c>
      <c r="G20" s="15">
        <v>21.48</v>
      </c>
      <c r="H20" s="15">
        <v>3.0000000000000001E-3</v>
      </c>
      <c r="I20" s="15">
        <v>0.252</v>
      </c>
      <c r="J20" s="15">
        <v>1.7999999999999999E-2</v>
      </c>
      <c r="K20" s="15">
        <v>0.13200000000000001</v>
      </c>
      <c r="L20" s="15">
        <v>2.16</v>
      </c>
      <c r="M20" s="15">
        <v>6.15</v>
      </c>
      <c r="N20" s="15">
        <v>2.76</v>
      </c>
      <c r="O20" s="16">
        <v>0.129</v>
      </c>
    </row>
    <row r="21" spans="1:15">
      <c r="A21" s="12">
        <v>527</v>
      </c>
      <c r="B21" s="13" t="s">
        <v>52</v>
      </c>
      <c r="C21" s="14" t="s">
        <v>30</v>
      </c>
      <c r="D21" s="15">
        <v>0.5</v>
      </c>
      <c r="E21" s="15">
        <v>0</v>
      </c>
      <c r="F21" s="15">
        <v>27</v>
      </c>
      <c r="G21" s="15">
        <v>110</v>
      </c>
      <c r="H21" s="15">
        <v>0</v>
      </c>
      <c r="I21" s="15">
        <v>0.5</v>
      </c>
      <c r="J21" s="15">
        <v>0</v>
      </c>
      <c r="K21" s="15">
        <v>0</v>
      </c>
      <c r="L21" s="15">
        <v>28</v>
      </c>
      <c r="M21" s="15">
        <v>0</v>
      </c>
      <c r="N21" s="15">
        <v>0</v>
      </c>
      <c r="O21" s="16">
        <v>1.5</v>
      </c>
    </row>
    <row r="22" spans="1:15" s="17" customFormat="1" ht="15.75" customHeight="1">
      <c r="A22" s="12" t="s">
        <v>53</v>
      </c>
      <c r="B22" s="13" t="s">
        <v>54</v>
      </c>
      <c r="C22" s="14">
        <v>20</v>
      </c>
      <c r="D22" s="15">
        <v>1.32</v>
      </c>
      <c r="E22" s="15">
        <v>0.24</v>
      </c>
      <c r="F22" s="15">
        <v>6.68</v>
      </c>
      <c r="G22" s="15">
        <v>34.799999999999997</v>
      </c>
      <c r="H22" s="15">
        <v>0.03</v>
      </c>
      <c r="I22" s="15">
        <v>0</v>
      </c>
      <c r="J22" s="15">
        <v>0</v>
      </c>
      <c r="K22" s="15">
        <v>0.28000000000000003</v>
      </c>
      <c r="L22" s="15">
        <v>7</v>
      </c>
      <c r="M22" s="15">
        <v>31.6</v>
      </c>
      <c r="N22" s="15">
        <v>9.4</v>
      </c>
      <c r="O22" s="16">
        <v>0.78</v>
      </c>
    </row>
    <row r="23" spans="1:15" s="23" customFormat="1" ht="12.75">
      <c r="A23" s="12">
        <v>108</v>
      </c>
      <c r="B23" s="13" t="s">
        <v>36</v>
      </c>
      <c r="C23" s="14" t="s">
        <v>28</v>
      </c>
      <c r="D23" s="15">
        <v>1.52</v>
      </c>
      <c r="E23" s="15">
        <v>0.16</v>
      </c>
      <c r="F23" s="15">
        <v>9.84</v>
      </c>
      <c r="G23" s="15">
        <v>47</v>
      </c>
      <c r="H23" s="15">
        <v>2.1999999999999999E-2</v>
      </c>
      <c r="I23" s="15">
        <v>0</v>
      </c>
      <c r="J23" s="15">
        <v>0</v>
      </c>
      <c r="K23" s="15">
        <v>0.22</v>
      </c>
      <c r="L23" s="15">
        <v>4</v>
      </c>
      <c r="M23" s="15">
        <v>13</v>
      </c>
      <c r="N23" s="15">
        <v>2.8</v>
      </c>
      <c r="O23" s="16">
        <v>0.22</v>
      </c>
    </row>
    <row r="24" spans="1:15" s="23" customFormat="1" ht="13.5" thickBot="1">
      <c r="A24" s="24"/>
      <c r="B24" s="61" t="s">
        <v>39</v>
      </c>
      <c r="C24" s="25"/>
      <c r="D24" s="26">
        <f t="shared" ref="D24:O24" si="2">D9+D15</f>
        <v>49.94</v>
      </c>
      <c r="E24" s="26">
        <f t="shared" si="2"/>
        <v>55.05</v>
      </c>
      <c r="F24" s="26">
        <f t="shared" si="2"/>
        <v>178.07</v>
      </c>
      <c r="G24" s="26">
        <f t="shared" si="2"/>
        <v>1416.11</v>
      </c>
      <c r="H24" s="26">
        <f t="shared" si="2"/>
        <v>0.60799999999999998</v>
      </c>
      <c r="I24" s="26">
        <f t="shared" si="2"/>
        <v>32.269999999999996</v>
      </c>
      <c r="J24" s="26">
        <f t="shared" si="2"/>
        <v>0.53300000000000003</v>
      </c>
      <c r="K24" s="26">
        <f t="shared" si="2"/>
        <v>2.758</v>
      </c>
      <c r="L24" s="26">
        <f t="shared" si="2"/>
        <v>633.51800000000003</v>
      </c>
      <c r="M24" s="26">
        <f t="shared" si="2"/>
        <v>670.48800000000006</v>
      </c>
      <c r="N24" s="26">
        <f t="shared" si="2"/>
        <v>190.25400000000002</v>
      </c>
      <c r="O24" s="27">
        <f t="shared" si="2"/>
        <v>10.053000000000001</v>
      </c>
    </row>
    <row r="25" spans="1:15" s="23" customFormat="1" ht="12.75">
      <c r="A25" s="28"/>
      <c r="B25" s="29"/>
      <c r="C25" s="2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s="1" customFormat="1" ht="15" customHeight="1">
      <c r="A26" s="68" t="s">
        <v>163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5" s="23" customFormat="1" ht="15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19.5" customHeight="1">
      <c r="A28" s="63" t="s">
        <v>142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23" customFormat="1" ht="24" customHeight="1">
      <c r="A29" s="63" t="s">
        <v>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s="1" customFormat="1" ht="16.5" customHeight="1">
      <c r="A30" s="3" t="s">
        <v>1</v>
      </c>
      <c r="B30" s="4" t="s">
        <v>40</v>
      </c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s="1" customFormat="1" ht="27" customHeight="1" thickBot="1">
      <c r="A31" s="64" t="s">
        <v>3</v>
      </c>
      <c r="B31" s="64"/>
      <c r="C31" s="65"/>
      <c r="D31" s="65"/>
      <c r="E31" s="65"/>
      <c r="F31" s="65"/>
      <c r="G31" s="6"/>
      <c r="H31" s="6"/>
      <c r="I31" s="6"/>
      <c r="J31" s="6"/>
      <c r="K31" s="6"/>
      <c r="L31" s="6"/>
      <c r="M31" s="6"/>
      <c r="N31" s="6"/>
      <c r="O31" s="6"/>
    </row>
    <row r="32" spans="1:15" s="7" customFormat="1" ht="19.5" customHeight="1">
      <c r="A32" s="69" t="s">
        <v>4</v>
      </c>
      <c r="B32" s="71" t="s">
        <v>5</v>
      </c>
      <c r="C32" s="73" t="s">
        <v>6</v>
      </c>
      <c r="D32" s="66" t="s">
        <v>7</v>
      </c>
      <c r="E32" s="66"/>
      <c r="F32" s="66"/>
      <c r="G32" s="66" t="s">
        <v>8</v>
      </c>
      <c r="H32" s="66" t="s">
        <v>9</v>
      </c>
      <c r="I32" s="66"/>
      <c r="J32" s="66"/>
      <c r="K32" s="66"/>
      <c r="L32" s="66" t="s">
        <v>10</v>
      </c>
      <c r="M32" s="66"/>
      <c r="N32" s="66"/>
      <c r="O32" s="67"/>
    </row>
    <row r="33" spans="1:19" s="8" customFormat="1" ht="18.75" customHeight="1">
      <c r="A33" s="70"/>
      <c r="B33" s="72"/>
      <c r="C33" s="74"/>
      <c r="D33" s="60" t="s">
        <v>11</v>
      </c>
      <c r="E33" s="60" t="s">
        <v>12</v>
      </c>
      <c r="F33" s="60" t="s">
        <v>13</v>
      </c>
      <c r="G33" s="75"/>
      <c r="H33" s="60" t="s">
        <v>14</v>
      </c>
      <c r="I33" s="60" t="s">
        <v>15</v>
      </c>
      <c r="J33" s="60" t="s">
        <v>16</v>
      </c>
      <c r="K33" s="60" t="s">
        <v>17</v>
      </c>
      <c r="L33" s="60" t="s">
        <v>18</v>
      </c>
      <c r="M33" s="60" t="s">
        <v>19</v>
      </c>
      <c r="N33" s="60" t="s">
        <v>20</v>
      </c>
      <c r="O33" s="9" t="s">
        <v>21</v>
      </c>
    </row>
    <row r="34" spans="1:19">
      <c r="A34" s="10"/>
      <c r="B34" s="11" t="s">
        <v>162</v>
      </c>
      <c r="C34" s="59"/>
      <c r="D34" s="60">
        <f>D35+D36+D37+D38</f>
        <v>19.18</v>
      </c>
      <c r="E34" s="60">
        <f t="shared" ref="E34:O34" si="3">E35+E36+E37+E38</f>
        <v>21.54</v>
      </c>
      <c r="F34" s="60">
        <f t="shared" si="3"/>
        <v>74.38000000000001</v>
      </c>
      <c r="G34" s="60">
        <f t="shared" si="3"/>
        <v>568.6</v>
      </c>
      <c r="H34" s="60">
        <f t="shared" si="3"/>
        <v>0.188</v>
      </c>
      <c r="I34" s="60">
        <f t="shared" si="3"/>
        <v>1.4000000000000001</v>
      </c>
      <c r="J34" s="60">
        <f t="shared" si="3"/>
        <v>0.1</v>
      </c>
      <c r="K34" s="60">
        <f t="shared" si="3"/>
        <v>1.22</v>
      </c>
      <c r="L34" s="60">
        <f t="shared" si="3"/>
        <v>344.88</v>
      </c>
      <c r="M34" s="60">
        <f t="shared" si="3"/>
        <v>271</v>
      </c>
      <c r="N34" s="60">
        <f t="shared" si="3"/>
        <v>46.699999999999996</v>
      </c>
      <c r="O34" s="9">
        <f t="shared" si="3"/>
        <v>2.0800000000000005</v>
      </c>
    </row>
    <row r="35" spans="1:19" s="8" customFormat="1" ht="12.75">
      <c r="A35" s="18" t="s">
        <v>41</v>
      </c>
      <c r="B35" s="19" t="s">
        <v>42</v>
      </c>
      <c r="C35" s="20" t="s">
        <v>68</v>
      </c>
      <c r="D35" s="21">
        <v>2.4</v>
      </c>
      <c r="E35" s="21">
        <v>8.6</v>
      </c>
      <c r="F35" s="21">
        <v>14.6</v>
      </c>
      <c r="G35" s="21">
        <v>146</v>
      </c>
      <c r="H35" s="21">
        <v>4.8000000000000001E-2</v>
      </c>
      <c r="I35" s="21">
        <v>0</v>
      </c>
      <c r="J35" s="21">
        <v>0</v>
      </c>
      <c r="K35" s="21">
        <v>0</v>
      </c>
      <c r="L35" s="21">
        <v>8.1</v>
      </c>
      <c r="M35" s="21">
        <v>0</v>
      </c>
      <c r="N35" s="21">
        <v>9.9</v>
      </c>
      <c r="O35" s="22">
        <v>0.62</v>
      </c>
    </row>
    <row r="36" spans="1:19" ht="15.75" customHeight="1">
      <c r="A36" s="18">
        <v>295</v>
      </c>
      <c r="B36" s="19" t="s">
        <v>145</v>
      </c>
      <c r="C36" s="20" t="s">
        <v>30</v>
      </c>
      <c r="D36" s="21">
        <v>12.1</v>
      </c>
      <c r="E36" s="21">
        <v>10.1</v>
      </c>
      <c r="F36" s="21">
        <v>34</v>
      </c>
      <c r="G36" s="21">
        <v>275</v>
      </c>
      <c r="H36" s="21">
        <v>0.08</v>
      </c>
      <c r="I36" s="21">
        <v>0.1</v>
      </c>
      <c r="J36" s="21">
        <v>0.08</v>
      </c>
      <c r="K36" s="21">
        <v>1</v>
      </c>
      <c r="L36" s="21">
        <v>207</v>
      </c>
      <c r="M36" s="21">
        <v>168</v>
      </c>
      <c r="N36" s="21">
        <v>20</v>
      </c>
      <c r="O36" s="22">
        <v>1.1000000000000001</v>
      </c>
    </row>
    <row r="37" spans="1:19" s="17" customFormat="1" ht="16.5" customHeight="1">
      <c r="A37" s="18" t="s">
        <v>153</v>
      </c>
      <c r="B37" s="19" t="s">
        <v>57</v>
      </c>
      <c r="C37" s="20" t="s">
        <v>30</v>
      </c>
      <c r="D37" s="21">
        <v>3.16</v>
      </c>
      <c r="E37" s="21">
        <v>2.68</v>
      </c>
      <c r="F37" s="21">
        <v>15.94</v>
      </c>
      <c r="G37" s="21">
        <v>100.6</v>
      </c>
      <c r="H37" s="21">
        <v>0.04</v>
      </c>
      <c r="I37" s="21">
        <v>1.3</v>
      </c>
      <c r="J37" s="21">
        <v>0.02</v>
      </c>
      <c r="K37" s="21">
        <v>0</v>
      </c>
      <c r="L37" s="21">
        <v>125.78</v>
      </c>
      <c r="M37" s="21">
        <v>90</v>
      </c>
      <c r="N37" s="21">
        <v>14</v>
      </c>
      <c r="O37" s="22">
        <v>0.14000000000000001</v>
      </c>
      <c r="P37" s="2"/>
      <c r="Q37" s="2"/>
      <c r="R37" s="2"/>
      <c r="S37" s="2"/>
    </row>
    <row r="38" spans="1:19">
      <c r="A38" s="18" t="s">
        <v>35</v>
      </c>
      <c r="B38" s="19" t="s">
        <v>36</v>
      </c>
      <c r="C38" s="20">
        <v>20</v>
      </c>
      <c r="D38" s="21">
        <v>1.52</v>
      </c>
      <c r="E38" s="21">
        <v>0.16</v>
      </c>
      <c r="F38" s="21">
        <v>9.84</v>
      </c>
      <c r="G38" s="21">
        <v>47</v>
      </c>
      <c r="H38" s="21">
        <v>0.02</v>
      </c>
      <c r="I38" s="21">
        <v>0</v>
      </c>
      <c r="J38" s="21">
        <v>0</v>
      </c>
      <c r="K38" s="21">
        <v>0.22</v>
      </c>
      <c r="L38" s="21">
        <v>4</v>
      </c>
      <c r="M38" s="21">
        <v>13</v>
      </c>
      <c r="N38" s="21">
        <v>2.8</v>
      </c>
      <c r="O38" s="22">
        <v>0.22</v>
      </c>
    </row>
    <row r="39" spans="1:19">
      <c r="A39" s="10"/>
      <c r="B39" s="11" t="s">
        <v>161</v>
      </c>
      <c r="C39" s="59"/>
      <c r="D39" s="60">
        <f>D40+D41+D42+D43+D44+D45+D46</f>
        <v>26.860000000000003</v>
      </c>
      <c r="E39" s="60">
        <f t="shared" ref="E39:O39" si="4">E40+E41+E42+E43+E44+E45+E46</f>
        <v>31.589999999999996</v>
      </c>
      <c r="F39" s="60">
        <f t="shared" si="4"/>
        <v>113.82999999999998</v>
      </c>
      <c r="G39" s="60">
        <f t="shared" si="4"/>
        <v>879.3900000000001</v>
      </c>
      <c r="H39" s="60">
        <f t="shared" si="4"/>
        <v>0.56300000000000017</v>
      </c>
      <c r="I39" s="60">
        <f t="shared" si="4"/>
        <v>84.682999999999993</v>
      </c>
      <c r="J39" s="60">
        <f t="shared" si="4"/>
        <v>0.65800000000000003</v>
      </c>
      <c r="K39" s="60">
        <f t="shared" si="4"/>
        <v>5.3150000000000004</v>
      </c>
      <c r="L39" s="60">
        <f t="shared" si="4"/>
        <v>173.92500000000001</v>
      </c>
      <c r="M39" s="60">
        <f t="shared" si="4"/>
        <v>377.61500000000001</v>
      </c>
      <c r="N39" s="60">
        <f t="shared" si="4"/>
        <v>133.52600000000001</v>
      </c>
      <c r="O39" s="9">
        <f t="shared" si="4"/>
        <v>9.6639999999999997</v>
      </c>
    </row>
    <row r="40" spans="1:19">
      <c r="A40" s="12" t="s">
        <v>58</v>
      </c>
      <c r="B40" s="13" t="s">
        <v>59</v>
      </c>
      <c r="C40" s="14" t="s">
        <v>60</v>
      </c>
      <c r="D40" s="15">
        <v>1.08</v>
      </c>
      <c r="E40" s="15">
        <v>4.93</v>
      </c>
      <c r="F40" s="15">
        <v>6.15</v>
      </c>
      <c r="G40" s="15">
        <v>73.28</v>
      </c>
      <c r="H40" s="15">
        <v>0.04</v>
      </c>
      <c r="I40" s="15">
        <v>10.6</v>
      </c>
      <c r="J40" s="15">
        <v>0</v>
      </c>
      <c r="K40" s="15">
        <v>2.3359999999999999</v>
      </c>
      <c r="L40" s="15">
        <v>26.84</v>
      </c>
      <c r="M40" s="15">
        <v>32.136000000000003</v>
      </c>
      <c r="N40" s="15">
        <v>17.079999999999998</v>
      </c>
      <c r="O40" s="16">
        <v>0.70399999999999996</v>
      </c>
    </row>
    <row r="41" spans="1:19">
      <c r="A41" s="12">
        <v>181</v>
      </c>
      <c r="B41" s="13" t="s">
        <v>61</v>
      </c>
      <c r="C41" s="14">
        <v>250</v>
      </c>
      <c r="D41" s="15">
        <v>11.75</v>
      </c>
      <c r="E41" s="15">
        <v>6.52</v>
      </c>
      <c r="F41" s="15">
        <v>13.66</v>
      </c>
      <c r="G41" s="15">
        <v>160.25</v>
      </c>
      <c r="H41" s="15">
        <v>0.20300000000000001</v>
      </c>
      <c r="I41" s="15">
        <v>21.952999999999999</v>
      </c>
      <c r="J41" s="15">
        <v>5.8000000000000003E-2</v>
      </c>
      <c r="K41" s="15">
        <v>0.89900000000000002</v>
      </c>
      <c r="L41" s="15">
        <v>46.545000000000002</v>
      </c>
      <c r="M41" s="15">
        <v>151.989</v>
      </c>
      <c r="N41" s="15">
        <v>39.845999999999997</v>
      </c>
      <c r="O41" s="16">
        <v>1.1599999999999999</v>
      </c>
    </row>
    <row r="42" spans="1:19" s="17" customFormat="1" ht="15.75" customHeight="1">
      <c r="A42" s="12" t="s">
        <v>62</v>
      </c>
      <c r="B42" s="13" t="s">
        <v>63</v>
      </c>
      <c r="C42" s="14" t="s">
        <v>30</v>
      </c>
      <c r="D42" s="15">
        <v>8.3699999999999992</v>
      </c>
      <c r="E42" s="15">
        <v>18.739999999999998</v>
      </c>
      <c r="F42" s="15">
        <v>19.239999999999998</v>
      </c>
      <c r="G42" s="15">
        <v>304.16000000000003</v>
      </c>
      <c r="H42" s="15">
        <v>0.156</v>
      </c>
      <c r="I42" s="15">
        <v>24.13</v>
      </c>
      <c r="J42" s="15">
        <v>0</v>
      </c>
      <c r="K42" s="15">
        <v>0.13</v>
      </c>
      <c r="L42" s="15">
        <v>32.04</v>
      </c>
      <c r="M42" s="15">
        <v>68.59</v>
      </c>
      <c r="N42" s="15">
        <v>26.3</v>
      </c>
      <c r="O42" s="16">
        <v>1.3</v>
      </c>
    </row>
    <row r="43" spans="1:19">
      <c r="A43" s="12">
        <v>537</v>
      </c>
      <c r="B43" s="13" t="s">
        <v>34</v>
      </c>
      <c r="C43" s="14" t="s">
        <v>30</v>
      </c>
      <c r="D43" s="15">
        <v>0.6</v>
      </c>
      <c r="E43" s="15">
        <v>0</v>
      </c>
      <c r="F43" s="15">
        <v>30.4</v>
      </c>
      <c r="G43" s="15">
        <v>125</v>
      </c>
      <c r="H43" s="15">
        <v>0.02</v>
      </c>
      <c r="I43" s="15">
        <v>8</v>
      </c>
      <c r="J43" s="15">
        <v>0.6</v>
      </c>
      <c r="K43" s="15">
        <v>0.8</v>
      </c>
      <c r="L43" s="15">
        <v>20</v>
      </c>
      <c r="M43" s="15">
        <v>36</v>
      </c>
      <c r="N43" s="15">
        <v>14</v>
      </c>
      <c r="O43" s="16">
        <v>0.6</v>
      </c>
    </row>
    <row r="44" spans="1:19">
      <c r="A44" s="12" t="s">
        <v>35</v>
      </c>
      <c r="B44" s="13" t="s">
        <v>36</v>
      </c>
      <c r="C44" s="14">
        <v>30</v>
      </c>
      <c r="D44" s="15">
        <v>2.2799999999999998</v>
      </c>
      <c r="E44" s="15">
        <v>0.24</v>
      </c>
      <c r="F44" s="15">
        <v>14.76</v>
      </c>
      <c r="G44" s="15">
        <v>70.5</v>
      </c>
      <c r="H44" s="15">
        <v>0.03</v>
      </c>
      <c r="I44" s="15">
        <v>0</v>
      </c>
      <c r="J44" s="15">
        <v>0</v>
      </c>
      <c r="K44" s="15">
        <v>0.33</v>
      </c>
      <c r="L44" s="15">
        <v>6</v>
      </c>
      <c r="M44" s="15">
        <v>19.5</v>
      </c>
      <c r="N44" s="15">
        <v>4.2</v>
      </c>
      <c r="O44" s="16">
        <v>0.33</v>
      </c>
    </row>
    <row r="45" spans="1:19" s="1" customFormat="1">
      <c r="A45" s="31" t="s">
        <v>53</v>
      </c>
      <c r="B45" s="32" t="s">
        <v>54</v>
      </c>
      <c r="C45" s="33" t="s">
        <v>51</v>
      </c>
      <c r="D45" s="34">
        <v>1.98</v>
      </c>
      <c r="E45" s="34">
        <v>0.36</v>
      </c>
      <c r="F45" s="34">
        <v>10.02</v>
      </c>
      <c r="G45" s="34">
        <v>52.2</v>
      </c>
      <c r="H45" s="34">
        <v>5.3999999999999999E-2</v>
      </c>
      <c r="I45" s="34">
        <v>0</v>
      </c>
      <c r="J45" s="34">
        <v>0</v>
      </c>
      <c r="K45" s="34">
        <v>0.42</v>
      </c>
      <c r="L45" s="34">
        <v>10.5</v>
      </c>
      <c r="M45" s="34">
        <v>47.4</v>
      </c>
      <c r="N45" s="34">
        <v>14.1</v>
      </c>
      <c r="O45" s="35">
        <v>1.17</v>
      </c>
    </row>
    <row r="46" spans="1:19" s="36" customFormat="1" ht="16.5" customHeight="1">
      <c r="A46" s="18" t="s">
        <v>37</v>
      </c>
      <c r="B46" s="19" t="s">
        <v>38</v>
      </c>
      <c r="C46" s="20">
        <v>200</v>
      </c>
      <c r="D46" s="21">
        <v>0.8</v>
      </c>
      <c r="E46" s="21">
        <v>0.8</v>
      </c>
      <c r="F46" s="21">
        <v>19.600000000000001</v>
      </c>
      <c r="G46" s="21">
        <v>94</v>
      </c>
      <c r="H46" s="21">
        <v>0.06</v>
      </c>
      <c r="I46" s="21">
        <v>20</v>
      </c>
      <c r="J46" s="21">
        <v>0</v>
      </c>
      <c r="K46" s="21">
        <v>0.4</v>
      </c>
      <c r="L46" s="21">
        <v>32</v>
      </c>
      <c r="M46" s="21">
        <v>22</v>
      </c>
      <c r="N46" s="21">
        <v>18</v>
      </c>
      <c r="O46" s="22">
        <v>4.4000000000000004</v>
      </c>
    </row>
    <row r="47" spans="1:19" s="23" customFormat="1" ht="13.5" thickBot="1">
      <c r="A47" s="24"/>
      <c r="B47" s="61" t="s">
        <v>39</v>
      </c>
      <c r="C47" s="25"/>
      <c r="D47" s="26">
        <f t="shared" ref="D47:O47" si="5">D34+D39</f>
        <v>46.040000000000006</v>
      </c>
      <c r="E47" s="26">
        <f t="shared" si="5"/>
        <v>53.129999999999995</v>
      </c>
      <c r="F47" s="26">
        <f t="shared" si="5"/>
        <v>188.20999999999998</v>
      </c>
      <c r="G47" s="26">
        <f t="shared" si="5"/>
        <v>1447.9900000000002</v>
      </c>
      <c r="H47" s="26">
        <f t="shared" si="5"/>
        <v>0.75100000000000011</v>
      </c>
      <c r="I47" s="26">
        <f t="shared" si="5"/>
        <v>86.082999999999998</v>
      </c>
      <c r="J47" s="26">
        <f t="shared" si="5"/>
        <v>0.75800000000000001</v>
      </c>
      <c r="K47" s="26">
        <f t="shared" si="5"/>
        <v>6.5350000000000001</v>
      </c>
      <c r="L47" s="26">
        <f t="shared" si="5"/>
        <v>518.80500000000006</v>
      </c>
      <c r="M47" s="26">
        <f t="shared" si="5"/>
        <v>648.61500000000001</v>
      </c>
      <c r="N47" s="26">
        <f t="shared" si="5"/>
        <v>180.226</v>
      </c>
      <c r="O47" s="27">
        <f t="shared" si="5"/>
        <v>11.744</v>
      </c>
    </row>
    <row r="48" spans="1:19" s="23" customFormat="1" ht="12.75">
      <c r="A48" s="28"/>
      <c r="B48" s="29"/>
      <c r="C48" s="28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s="1" customFormat="1" ht="15" customHeight="1">
      <c r="A49" s="68" t="s">
        <v>163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s="1" customFormat="1" ht="16.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ht="18.75" customHeight="1">
      <c r="A51" s="63" t="s">
        <v>142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</row>
    <row r="52" spans="1:15" ht="24.75" customHeight="1">
      <c r="A52" s="63" t="s">
        <v>0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</row>
    <row r="53" spans="1:15" s="1" customFormat="1">
      <c r="A53" s="3" t="s">
        <v>1</v>
      </c>
      <c r="B53" s="4" t="s">
        <v>55</v>
      </c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s="8" customFormat="1" ht="25.5" customHeight="1" thickBot="1">
      <c r="A54" s="64" t="s">
        <v>3</v>
      </c>
      <c r="B54" s="64"/>
      <c r="C54" s="65"/>
      <c r="D54" s="65"/>
      <c r="E54" s="65"/>
      <c r="F54" s="65"/>
      <c r="G54" s="6"/>
      <c r="H54" s="6"/>
      <c r="I54" s="6"/>
      <c r="J54" s="6"/>
      <c r="K54" s="6"/>
      <c r="L54" s="6"/>
      <c r="M54" s="6"/>
      <c r="N54" s="6"/>
      <c r="O54" s="6"/>
    </row>
    <row r="55" spans="1:15" ht="20.25" customHeight="1">
      <c r="A55" s="69" t="s">
        <v>4</v>
      </c>
      <c r="B55" s="71" t="s">
        <v>5</v>
      </c>
      <c r="C55" s="73" t="s">
        <v>6</v>
      </c>
      <c r="D55" s="66" t="s">
        <v>7</v>
      </c>
      <c r="E55" s="66"/>
      <c r="F55" s="66"/>
      <c r="G55" s="66" t="s">
        <v>8</v>
      </c>
      <c r="H55" s="66" t="s">
        <v>9</v>
      </c>
      <c r="I55" s="66"/>
      <c r="J55" s="66"/>
      <c r="K55" s="66"/>
      <c r="L55" s="66" t="s">
        <v>10</v>
      </c>
      <c r="M55" s="66"/>
      <c r="N55" s="66"/>
      <c r="O55" s="67"/>
    </row>
    <row r="56" spans="1:15" ht="22.5" customHeight="1">
      <c r="A56" s="70"/>
      <c r="B56" s="72"/>
      <c r="C56" s="74"/>
      <c r="D56" s="60" t="s">
        <v>11</v>
      </c>
      <c r="E56" s="60" t="s">
        <v>12</v>
      </c>
      <c r="F56" s="60" t="s">
        <v>13</v>
      </c>
      <c r="G56" s="75"/>
      <c r="H56" s="60" t="s">
        <v>14</v>
      </c>
      <c r="I56" s="60" t="s">
        <v>15</v>
      </c>
      <c r="J56" s="60" t="s">
        <v>16</v>
      </c>
      <c r="K56" s="60" t="s">
        <v>17</v>
      </c>
      <c r="L56" s="60" t="s">
        <v>18</v>
      </c>
      <c r="M56" s="60" t="s">
        <v>19</v>
      </c>
      <c r="N56" s="60" t="s">
        <v>20</v>
      </c>
      <c r="O56" s="9" t="s">
        <v>21</v>
      </c>
    </row>
    <row r="57" spans="1:15" ht="17.25" customHeight="1">
      <c r="A57" s="10"/>
      <c r="B57" s="11" t="s">
        <v>162</v>
      </c>
      <c r="C57" s="59"/>
      <c r="D57" s="60">
        <f>D58+D59+D60+D61</f>
        <v>23.360000000000003</v>
      </c>
      <c r="E57" s="60">
        <f t="shared" ref="E57:O57" si="6">E58+E59+E60+E61</f>
        <v>22.72</v>
      </c>
      <c r="F57" s="60">
        <f t="shared" si="6"/>
        <v>88.710000000000008</v>
      </c>
      <c r="G57" s="60">
        <f t="shared" si="6"/>
        <v>652.6</v>
      </c>
      <c r="H57" s="60">
        <f t="shared" si="6"/>
        <v>0.129</v>
      </c>
      <c r="I57" s="60">
        <f t="shared" si="6"/>
        <v>0.5</v>
      </c>
      <c r="J57" s="60">
        <f t="shared" si="6"/>
        <v>8.0000000000000002E-3</v>
      </c>
      <c r="K57" s="60">
        <f t="shared" si="6"/>
        <v>0.32</v>
      </c>
      <c r="L57" s="60">
        <f t="shared" si="6"/>
        <v>307.80499999999995</v>
      </c>
      <c r="M57" s="60">
        <f t="shared" si="6"/>
        <v>61.199999999999996</v>
      </c>
      <c r="N57" s="60">
        <f t="shared" si="6"/>
        <v>11.8</v>
      </c>
      <c r="O57" s="9">
        <f t="shared" si="6"/>
        <v>2.335</v>
      </c>
    </row>
    <row r="58" spans="1:15" s="1" customFormat="1">
      <c r="A58" s="18">
        <v>325</v>
      </c>
      <c r="B58" s="19" t="s">
        <v>24</v>
      </c>
      <c r="C58" s="20" t="s">
        <v>25</v>
      </c>
      <c r="D58" s="21">
        <v>20.7</v>
      </c>
      <c r="E58" s="21">
        <v>19.7</v>
      </c>
      <c r="F58" s="21">
        <v>31.69</v>
      </c>
      <c r="G58" s="21">
        <v>387</v>
      </c>
      <c r="H58" s="21">
        <v>0.105</v>
      </c>
      <c r="I58" s="21">
        <v>0.3</v>
      </c>
      <c r="J58" s="21">
        <v>0</v>
      </c>
      <c r="K58" s="21">
        <v>0</v>
      </c>
      <c r="L58" s="21">
        <v>229.005</v>
      </c>
      <c r="M58" s="21">
        <v>0</v>
      </c>
      <c r="N58" s="21">
        <v>0</v>
      </c>
      <c r="O58" s="22">
        <v>1.395</v>
      </c>
    </row>
    <row r="59" spans="1:15" s="1" customFormat="1">
      <c r="A59" s="18" t="s">
        <v>26</v>
      </c>
      <c r="B59" s="19" t="s">
        <v>27</v>
      </c>
      <c r="C59" s="20" t="s">
        <v>28</v>
      </c>
      <c r="D59" s="21">
        <v>1.44</v>
      </c>
      <c r="E59" s="21">
        <v>1.7</v>
      </c>
      <c r="F59" s="21">
        <v>11.1</v>
      </c>
      <c r="G59" s="21">
        <v>65.599999999999994</v>
      </c>
      <c r="H59" s="21">
        <v>1.2E-2</v>
      </c>
      <c r="I59" s="21">
        <v>0.2</v>
      </c>
      <c r="J59" s="21">
        <v>8.0000000000000002E-3</v>
      </c>
      <c r="K59" s="21">
        <v>0.04</v>
      </c>
      <c r="L59" s="21">
        <v>61.4</v>
      </c>
      <c r="M59" s="21">
        <v>43.8</v>
      </c>
      <c r="N59" s="21">
        <v>6.8</v>
      </c>
      <c r="O59" s="22">
        <v>0.04</v>
      </c>
    </row>
    <row r="60" spans="1:15" s="1" customFormat="1">
      <c r="A60" s="18">
        <v>493</v>
      </c>
      <c r="B60" s="19" t="s">
        <v>29</v>
      </c>
      <c r="C60" s="20" t="s">
        <v>30</v>
      </c>
      <c r="D60" s="21">
        <v>0.1</v>
      </c>
      <c r="E60" s="21">
        <v>0</v>
      </c>
      <c r="F60" s="21">
        <v>15</v>
      </c>
      <c r="G60" s="21">
        <v>60</v>
      </c>
      <c r="H60" s="21">
        <v>0</v>
      </c>
      <c r="I60" s="21">
        <v>0</v>
      </c>
      <c r="J60" s="21">
        <v>0</v>
      </c>
      <c r="K60" s="21">
        <v>0</v>
      </c>
      <c r="L60" s="21">
        <v>11</v>
      </c>
      <c r="M60" s="21">
        <v>3</v>
      </c>
      <c r="N60" s="21">
        <v>1</v>
      </c>
      <c r="O60" s="22">
        <v>0.3</v>
      </c>
    </row>
    <row r="61" spans="1:15" s="1" customFormat="1">
      <c r="A61" s="18" t="s">
        <v>79</v>
      </c>
      <c r="B61" s="19" t="s">
        <v>80</v>
      </c>
      <c r="C61" s="20" t="s">
        <v>68</v>
      </c>
      <c r="D61" s="21">
        <v>1.1200000000000001</v>
      </c>
      <c r="E61" s="21">
        <v>1.32</v>
      </c>
      <c r="F61" s="21">
        <v>30.92</v>
      </c>
      <c r="G61" s="21">
        <v>140</v>
      </c>
      <c r="H61" s="21">
        <v>1.2E-2</v>
      </c>
      <c r="I61" s="21">
        <v>0</v>
      </c>
      <c r="J61" s="21">
        <v>0</v>
      </c>
      <c r="K61" s="21">
        <v>0.28000000000000003</v>
      </c>
      <c r="L61" s="21">
        <v>6.4</v>
      </c>
      <c r="M61" s="21">
        <v>14.4</v>
      </c>
      <c r="N61" s="21">
        <v>4</v>
      </c>
      <c r="O61" s="22">
        <v>0.6</v>
      </c>
    </row>
    <row r="62" spans="1:15" ht="18" customHeight="1">
      <c r="A62" s="10"/>
      <c r="B62" s="11" t="s">
        <v>161</v>
      </c>
      <c r="C62" s="59"/>
      <c r="D62" s="60">
        <f>D63+D64+D65+D66+D67+D68+D69+D70+D71</f>
        <v>25.620000000000005</v>
      </c>
      <c r="E62" s="60">
        <f t="shared" ref="E62:O62" si="7">E63+E64+E65+E66+E67+E68+E69+E70+E71</f>
        <v>26.533999999999995</v>
      </c>
      <c r="F62" s="60">
        <f t="shared" si="7"/>
        <v>128.821</v>
      </c>
      <c r="G62" s="60">
        <f t="shared" si="7"/>
        <v>802.08100000000002</v>
      </c>
      <c r="H62" s="60">
        <f t="shared" si="7"/>
        <v>0.46000000000000008</v>
      </c>
      <c r="I62" s="60">
        <f t="shared" si="7"/>
        <v>65.52000000000001</v>
      </c>
      <c r="J62" s="60">
        <f t="shared" si="7"/>
        <v>1.7999999999999999E-2</v>
      </c>
      <c r="K62" s="60">
        <f t="shared" si="7"/>
        <v>2.97</v>
      </c>
      <c r="L62" s="60">
        <f t="shared" si="7"/>
        <v>181.49799999999999</v>
      </c>
      <c r="M62" s="60">
        <f t="shared" si="7"/>
        <v>222.41800000000001</v>
      </c>
      <c r="N62" s="60">
        <f t="shared" si="7"/>
        <v>89.872</v>
      </c>
      <c r="O62" s="9">
        <f t="shared" si="7"/>
        <v>10.507000000000001</v>
      </c>
    </row>
    <row r="63" spans="1:15" s="17" customFormat="1" ht="15.75" customHeight="1">
      <c r="A63" s="12" t="s">
        <v>83</v>
      </c>
      <c r="B63" s="13" t="s">
        <v>84</v>
      </c>
      <c r="C63" s="14" t="s">
        <v>60</v>
      </c>
      <c r="D63" s="15">
        <v>1.32</v>
      </c>
      <c r="E63" s="15">
        <v>3.3</v>
      </c>
      <c r="F63" s="15">
        <v>5.83</v>
      </c>
      <c r="G63" s="15">
        <v>58.32</v>
      </c>
      <c r="H63" s="15">
        <v>3.2000000000000001E-2</v>
      </c>
      <c r="I63" s="15">
        <v>5.4880000000000004</v>
      </c>
      <c r="J63" s="15">
        <v>0</v>
      </c>
      <c r="K63" s="15">
        <v>1.504</v>
      </c>
      <c r="L63" s="15">
        <v>22.664000000000001</v>
      </c>
      <c r="M63" s="15">
        <v>33.287999999999997</v>
      </c>
      <c r="N63" s="15">
        <v>14.712</v>
      </c>
      <c r="O63" s="16">
        <v>1.048</v>
      </c>
    </row>
    <row r="64" spans="1:15">
      <c r="A64" s="12" t="s">
        <v>85</v>
      </c>
      <c r="B64" s="13" t="s">
        <v>86</v>
      </c>
      <c r="C64" s="14">
        <v>200</v>
      </c>
      <c r="D64" s="15">
        <v>5.36</v>
      </c>
      <c r="E64" s="15">
        <v>12.343999999999999</v>
      </c>
      <c r="F64" s="15">
        <v>6.6159999999999997</v>
      </c>
      <c r="G64" s="15">
        <v>176.05600000000001</v>
      </c>
      <c r="H64" s="15">
        <v>0.04</v>
      </c>
      <c r="I64" s="15">
        <v>9.48</v>
      </c>
      <c r="J64" s="15">
        <v>0</v>
      </c>
      <c r="K64" s="15">
        <v>6.4000000000000001E-2</v>
      </c>
      <c r="L64" s="15">
        <v>15.023999999999999</v>
      </c>
      <c r="M64" s="15">
        <v>21</v>
      </c>
      <c r="N64" s="15">
        <v>7.12</v>
      </c>
      <c r="O64" s="16">
        <v>0.52</v>
      </c>
    </row>
    <row r="65" spans="1:15">
      <c r="A65" s="12" t="s">
        <v>87</v>
      </c>
      <c r="B65" s="13" t="s">
        <v>88</v>
      </c>
      <c r="C65" s="14">
        <v>80</v>
      </c>
      <c r="D65" s="15">
        <v>9.76</v>
      </c>
      <c r="E65" s="15">
        <v>2.88</v>
      </c>
      <c r="F65" s="15">
        <v>4.96</v>
      </c>
      <c r="G65" s="15">
        <v>84.8</v>
      </c>
      <c r="H65" s="15">
        <v>5.6000000000000001E-2</v>
      </c>
      <c r="I65" s="15">
        <v>0.8</v>
      </c>
      <c r="J65" s="15">
        <v>0</v>
      </c>
      <c r="K65" s="15">
        <v>0</v>
      </c>
      <c r="L65" s="15">
        <v>29.6</v>
      </c>
      <c r="M65" s="15">
        <v>0</v>
      </c>
      <c r="N65" s="15">
        <v>0</v>
      </c>
      <c r="O65" s="16">
        <v>0.64</v>
      </c>
    </row>
    <row r="66" spans="1:15">
      <c r="A66" s="12">
        <v>429</v>
      </c>
      <c r="B66" s="13" t="s">
        <v>89</v>
      </c>
      <c r="C66" s="14">
        <v>150</v>
      </c>
      <c r="D66" s="15">
        <v>3.26</v>
      </c>
      <c r="E66" s="15">
        <v>5.37</v>
      </c>
      <c r="F66" s="15">
        <v>21.704999999999998</v>
      </c>
      <c r="G66" s="15">
        <v>148.72499999999999</v>
      </c>
      <c r="H66" s="15">
        <v>0.16500000000000001</v>
      </c>
      <c r="I66" s="15">
        <v>25.2</v>
      </c>
      <c r="J66" s="15">
        <v>0</v>
      </c>
      <c r="K66" s="15">
        <v>0.12</v>
      </c>
      <c r="L66" s="15">
        <v>41.55</v>
      </c>
      <c r="M66" s="15">
        <v>73.08</v>
      </c>
      <c r="N66" s="15">
        <v>28.98</v>
      </c>
      <c r="O66" s="16">
        <v>1.17</v>
      </c>
    </row>
    <row r="67" spans="1:15">
      <c r="A67" s="12">
        <v>454</v>
      </c>
      <c r="B67" s="13" t="s">
        <v>50</v>
      </c>
      <c r="C67" s="14" t="s">
        <v>51</v>
      </c>
      <c r="D67" s="15">
        <v>0.36</v>
      </c>
      <c r="E67" s="15">
        <v>1.24</v>
      </c>
      <c r="F67" s="15">
        <v>2.23</v>
      </c>
      <c r="G67" s="15">
        <v>21.48</v>
      </c>
      <c r="H67" s="15">
        <v>3.0000000000000001E-3</v>
      </c>
      <c r="I67" s="15">
        <v>0.252</v>
      </c>
      <c r="J67" s="15">
        <v>1.7999999999999999E-2</v>
      </c>
      <c r="K67" s="15">
        <v>0.13200000000000001</v>
      </c>
      <c r="L67" s="15">
        <v>2.16</v>
      </c>
      <c r="M67" s="15">
        <v>6.15</v>
      </c>
      <c r="N67" s="15">
        <v>2.76</v>
      </c>
      <c r="O67" s="16">
        <v>0.129</v>
      </c>
    </row>
    <row r="68" spans="1:15" s="17" customFormat="1" ht="15.75" customHeight="1">
      <c r="A68" s="18">
        <v>526</v>
      </c>
      <c r="B68" s="19" t="s">
        <v>98</v>
      </c>
      <c r="C68" s="20" t="s">
        <v>30</v>
      </c>
      <c r="D68" s="21">
        <v>0.5</v>
      </c>
      <c r="E68" s="21">
        <v>0</v>
      </c>
      <c r="F68" s="21">
        <v>43.1</v>
      </c>
      <c r="G68" s="21">
        <v>96</v>
      </c>
      <c r="H68" s="21">
        <v>0.02</v>
      </c>
      <c r="I68" s="21">
        <v>4.3</v>
      </c>
      <c r="J68" s="21">
        <v>0</v>
      </c>
      <c r="K68" s="21">
        <v>0</v>
      </c>
      <c r="L68" s="21">
        <v>22</v>
      </c>
      <c r="M68" s="21">
        <v>0</v>
      </c>
      <c r="N68" s="21">
        <v>0</v>
      </c>
      <c r="O68" s="22">
        <v>1.1000000000000001</v>
      </c>
    </row>
    <row r="69" spans="1:15">
      <c r="A69" s="12" t="s">
        <v>35</v>
      </c>
      <c r="B69" s="13" t="s">
        <v>36</v>
      </c>
      <c r="C69" s="14">
        <v>30</v>
      </c>
      <c r="D69" s="15">
        <v>2.2799999999999998</v>
      </c>
      <c r="E69" s="15">
        <v>0.24</v>
      </c>
      <c r="F69" s="15">
        <v>14.76</v>
      </c>
      <c r="G69" s="15">
        <v>70.5</v>
      </c>
      <c r="H69" s="15">
        <v>0.03</v>
      </c>
      <c r="I69" s="15">
        <v>0</v>
      </c>
      <c r="J69" s="15">
        <v>0</v>
      </c>
      <c r="K69" s="15">
        <v>0.33</v>
      </c>
      <c r="L69" s="15">
        <v>6</v>
      </c>
      <c r="M69" s="15">
        <v>19.5</v>
      </c>
      <c r="N69" s="15">
        <v>4.2</v>
      </c>
      <c r="O69" s="16">
        <v>0.33</v>
      </c>
    </row>
    <row r="70" spans="1:15" s="1" customFormat="1">
      <c r="A70" s="31" t="s">
        <v>53</v>
      </c>
      <c r="B70" s="32" t="s">
        <v>54</v>
      </c>
      <c r="C70" s="33" t="s">
        <v>51</v>
      </c>
      <c r="D70" s="34">
        <v>1.98</v>
      </c>
      <c r="E70" s="34">
        <v>0.36</v>
      </c>
      <c r="F70" s="34">
        <v>10.02</v>
      </c>
      <c r="G70" s="34">
        <v>52.2</v>
      </c>
      <c r="H70" s="34">
        <v>5.3999999999999999E-2</v>
      </c>
      <c r="I70" s="34">
        <v>0</v>
      </c>
      <c r="J70" s="34">
        <v>0</v>
      </c>
      <c r="K70" s="34">
        <v>0.42</v>
      </c>
      <c r="L70" s="34">
        <v>10.5</v>
      </c>
      <c r="M70" s="34">
        <v>47.4</v>
      </c>
      <c r="N70" s="34">
        <v>14.1</v>
      </c>
      <c r="O70" s="35">
        <v>1.17</v>
      </c>
    </row>
    <row r="71" spans="1:15" s="1" customFormat="1" ht="12.75" customHeight="1">
      <c r="A71" s="12" t="s">
        <v>37</v>
      </c>
      <c r="B71" s="13" t="s">
        <v>38</v>
      </c>
      <c r="C71" s="14">
        <v>200</v>
      </c>
      <c r="D71" s="15">
        <v>0.8</v>
      </c>
      <c r="E71" s="15">
        <v>0.8</v>
      </c>
      <c r="F71" s="15">
        <v>19.600000000000001</v>
      </c>
      <c r="G71" s="15">
        <v>94</v>
      </c>
      <c r="H71" s="15">
        <v>0.06</v>
      </c>
      <c r="I71" s="15">
        <v>20</v>
      </c>
      <c r="J71" s="15">
        <v>0</v>
      </c>
      <c r="K71" s="15">
        <v>0.4</v>
      </c>
      <c r="L71" s="15">
        <v>32</v>
      </c>
      <c r="M71" s="15">
        <v>22</v>
      </c>
      <c r="N71" s="15">
        <v>18</v>
      </c>
      <c r="O71" s="16">
        <v>4.4000000000000004</v>
      </c>
    </row>
    <row r="72" spans="1:15" s="1" customFormat="1" ht="18" customHeight="1" thickBot="1">
      <c r="A72" s="24"/>
      <c r="B72" s="61" t="s">
        <v>39</v>
      </c>
      <c r="C72" s="25"/>
      <c r="D72" s="26">
        <f t="shared" ref="D72:O72" si="8">D57+D62</f>
        <v>48.980000000000004</v>
      </c>
      <c r="E72" s="26">
        <f t="shared" si="8"/>
        <v>49.253999999999991</v>
      </c>
      <c r="F72" s="26">
        <f t="shared" si="8"/>
        <v>217.53100000000001</v>
      </c>
      <c r="G72" s="26">
        <f t="shared" si="8"/>
        <v>1454.681</v>
      </c>
      <c r="H72" s="26">
        <f t="shared" si="8"/>
        <v>0.58900000000000008</v>
      </c>
      <c r="I72" s="26">
        <f t="shared" si="8"/>
        <v>66.02000000000001</v>
      </c>
      <c r="J72" s="26">
        <f t="shared" si="8"/>
        <v>2.5999999999999999E-2</v>
      </c>
      <c r="K72" s="26">
        <f t="shared" si="8"/>
        <v>3.29</v>
      </c>
      <c r="L72" s="26">
        <f t="shared" si="8"/>
        <v>489.30299999999994</v>
      </c>
      <c r="M72" s="26">
        <f t="shared" si="8"/>
        <v>283.61799999999999</v>
      </c>
      <c r="N72" s="26">
        <f t="shared" si="8"/>
        <v>101.672</v>
      </c>
      <c r="O72" s="27">
        <f t="shared" si="8"/>
        <v>12.842000000000002</v>
      </c>
    </row>
    <row r="73" spans="1:15" s="1" customFormat="1">
      <c r="A73" s="28"/>
      <c r="B73" s="29"/>
      <c r="C73" s="28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5" s="1" customFormat="1" ht="15" customHeight="1">
      <c r="A74" s="68" t="s">
        <v>163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5" s="1" customFormat="1">
      <c r="A75" s="28"/>
      <c r="B75" s="29"/>
      <c r="C75" s="28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15" ht="18.75" customHeight="1">
      <c r="A76" s="63" t="s">
        <v>142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</row>
    <row r="77" spans="1:15" s="8" customFormat="1" ht="30.75" customHeight="1">
      <c r="A77" s="63" t="s">
        <v>0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15" s="8" customFormat="1" ht="12.75">
      <c r="A78" s="3" t="s">
        <v>1</v>
      </c>
      <c r="B78" s="4" t="s">
        <v>65</v>
      </c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s="38" customFormat="1" ht="29.25" customHeight="1" thickBot="1">
      <c r="A79" s="64" t="s">
        <v>3</v>
      </c>
      <c r="B79" s="64"/>
      <c r="C79" s="76"/>
      <c r="D79" s="76"/>
      <c r="E79" s="76"/>
      <c r="F79" s="76"/>
      <c r="G79" s="37"/>
      <c r="H79" s="37"/>
      <c r="I79" s="37"/>
      <c r="J79" s="37"/>
      <c r="K79" s="37"/>
      <c r="L79" s="37"/>
      <c r="M79" s="37"/>
      <c r="N79" s="37"/>
      <c r="O79" s="37"/>
    </row>
    <row r="80" spans="1:15" ht="21" customHeight="1">
      <c r="A80" s="69" t="s">
        <v>4</v>
      </c>
      <c r="B80" s="71" t="s">
        <v>5</v>
      </c>
      <c r="C80" s="73" t="s">
        <v>6</v>
      </c>
      <c r="D80" s="66" t="s">
        <v>7</v>
      </c>
      <c r="E80" s="66"/>
      <c r="F80" s="66"/>
      <c r="G80" s="66" t="s">
        <v>8</v>
      </c>
      <c r="H80" s="66" t="s">
        <v>9</v>
      </c>
      <c r="I80" s="66"/>
      <c r="J80" s="66"/>
      <c r="K80" s="66"/>
      <c r="L80" s="66" t="s">
        <v>10</v>
      </c>
      <c r="M80" s="66"/>
      <c r="N80" s="66"/>
      <c r="O80" s="67"/>
    </row>
    <row r="81" spans="1:15" ht="21.75" customHeight="1">
      <c r="A81" s="70"/>
      <c r="B81" s="72"/>
      <c r="C81" s="74"/>
      <c r="D81" s="60" t="s">
        <v>11</v>
      </c>
      <c r="E81" s="60" t="s">
        <v>12</v>
      </c>
      <c r="F81" s="60" t="s">
        <v>13</v>
      </c>
      <c r="G81" s="75"/>
      <c r="H81" s="60" t="s">
        <v>14</v>
      </c>
      <c r="I81" s="60" t="s">
        <v>15</v>
      </c>
      <c r="J81" s="60" t="s">
        <v>16</v>
      </c>
      <c r="K81" s="60" t="s">
        <v>17</v>
      </c>
      <c r="L81" s="60" t="s">
        <v>18</v>
      </c>
      <c r="M81" s="60" t="s">
        <v>19</v>
      </c>
      <c r="N81" s="60" t="s">
        <v>20</v>
      </c>
      <c r="O81" s="9" t="s">
        <v>21</v>
      </c>
    </row>
    <row r="82" spans="1:15">
      <c r="A82" s="10"/>
      <c r="B82" s="11" t="s">
        <v>162</v>
      </c>
      <c r="C82" s="59"/>
      <c r="D82" s="60">
        <f>D83+D84+D85+D86+D87+D88</f>
        <v>19.86</v>
      </c>
      <c r="E82" s="60">
        <f t="shared" ref="E82:O82" si="9">E83+E84+E85+E86+E87+E88</f>
        <v>23.419999999999998</v>
      </c>
      <c r="F82" s="60">
        <f t="shared" si="9"/>
        <v>72.94</v>
      </c>
      <c r="G82" s="60">
        <f t="shared" si="9"/>
        <v>580.22</v>
      </c>
      <c r="H82" s="60">
        <f t="shared" si="9"/>
        <v>0.26900000000000002</v>
      </c>
      <c r="I82" s="60">
        <f t="shared" si="9"/>
        <v>15.184999999999999</v>
      </c>
      <c r="J82" s="60">
        <f t="shared" si="9"/>
        <v>0.3</v>
      </c>
      <c r="K82" s="60">
        <f t="shared" si="9"/>
        <v>1.79</v>
      </c>
      <c r="L82" s="60">
        <f t="shared" si="9"/>
        <v>277.54399999999998</v>
      </c>
      <c r="M82" s="60">
        <f t="shared" si="9"/>
        <v>438.375</v>
      </c>
      <c r="N82" s="60">
        <f t="shared" si="9"/>
        <v>93.265000000000001</v>
      </c>
      <c r="O82" s="9">
        <f t="shared" si="9"/>
        <v>4.7799999999999994</v>
      </c>
    </row>
    <row r="83" spans="1:15" ht="15" customHeight="1">
      <c r="A83" s="18" t="s">
        <v>22</v>
      </c>
      <c r="B83" s="19" t="s">
        <v>23</v>
      </c>
      <c r="C83" s="20" t="s">
        <v>68</v>
      </c>
      <c r="D83" s="21">
        <v>1.68</v>
      </c>
      <c r="E83" s="21">
        <v>0.2</v>
      </c>
      <c r="F83" s="21">
        <v>23.98</v>
      </c>
      <c r="G83" s="21">
        <v>102.2</v>
      </c>
      <c r="H83" s="21">
        <v>0.03</v>
      </c>
      <c r="I83" s="21">
        <v>0.48</v>
      </c>
      <c r="J83" s="21">
        <v>0</v>
      </c>
      <c r="K83" s="21">
        <v>0.42</v>
      </c>
      <c r="L83" s="21">
        <v>7</v>
      </c>
      <c r="M83" s="21">
        <v>21</v>
      </c>
      <c r="N83" s="21">
        <v>8.4</v>
      </c>
      <c r="O83" s="22">
        <v>0.48</v>
      </c>
    </row>
    <row r="84" spans="1:15">
      <c r="A84" s="18" t="s">
        <v>113</v>
      </c>
      <c r="B84" s="19" t="s">
        <v>114</v>
      </c>
      <c r="C84" s="20" t="s">
        <v>25</v>
      </c>
      <c r="D84" s="21">
        <v>12.93</v>
      </c>
      <c r="E84" s="21">
        <v>20.07</v>
      </c>
      <c r="F84" s="21">
        <v>3.46</v>
      </c>
      <c r="G84" s="21">
        <v>244.62</v>
      </c>
      <c r="H84" s="21">
        <v>0.09</v>
      </c>
      <c r="I84" s="21">
        <v>0.46500000000000002</v>
      </c>
      <c r="J84" s="21">
        <v>0.3</v>
      </c>
      <c r="K84" s="21">
        <v>0.69</v>
      </c>
      <c r="L84" s="21">
        <v>122.31</v>
      </c>
      <c r="M84" s="21">
        <v>230.77500000000001</v>
      </c>
      <c r="N84" s="21">
        <v>18.465</v>
      </c>
      <c r="O84" s="22">
        <v>2.31</v>
      </c>
    </row>
    <row r="85" spans="1:15">
      <c r="A85" s="18" t="s">
        <v>115</v>
      </c>
      <c r="B85" s="19" t="s">
        <v>116</v>
      </c>
      <c r="C85" s="20" t="s">
        <v>51</v>
      </c>
      <c r="D85" s="21">
        <v>0.93</v>
      </c>
      <c r="E85" s="21">
        <v>1.1100000000000001</v>
      </c>
      <c r="F85" s="21">
        <v>1.92</v>
      </c>
      <c r="G85" s="21">
        <v>21.6</v>
      </c>
      <c r="H85" s="21">
        <v>3.3000000000000002E-2</v>
      </c>
      <c r="I85" s="21">
        <v>2.94</v>
      </c>
      <c r="J85" s="21">
        <v>0</v>
      </c>
      <c r="K85" s="21">
        <v>0</v>
      </c>
      <c r="L85" s="21">
        <v>6.234</v>
      </c>
      <c r="M85" s="21">
        <v>0</v>
      </c>
      <c r="N85" s="21">
        <v>0</v>
      </c>
      <c r="O85" s="22">
        <v>0.21</v>
      </c>
    </row>
    <row r="86" spans="1:15">
      <c r="A86" s="18">
        <v>495</v>
      </c>
      <c r="B86" s="19" t="s">
        <v>107</v>
      </c>
      <c r="C86" s="20" t="s">
        <v>30</v>
      </c>
      <c r="D86" s="21">
        <v>1.5</v>
      </c>
      <c r="E86" s="21">
        <v>1.3</v>
      </c>
      <c r="F86" s="21">
        <v>15.9</v>
      </c>
      <c r="G86" s="21">
        <v>81</v>
      </c>
      <c r="H86" s="21">
        <v>0.04</v>
      </c>
      <c r="I86" s="21">
        <v>1.3</v>
      </c>
      <c r="J86" s="21">
        <v>0</v>
      </c>
      <c r="K86" s="21">
        <v>0</v>
      </c>
      <c r="L86" s="21">
        <v>127</v>
      </c>
      <c r="M86" s="21">
        <v>127</v>
      </c>
      <c r="N86" s="21">
        <v>15</v>
      </c>
      <c r="O86" s="22">
        <v>0.4</v>
      </c>
    </row>
    <row r="87" spans="1:15">
      <c r="A87" s="18" t="s">
        <v>53</v>
      </c>
      <c r="B87" s="19" t="s">
        <v>54</v>
      </c>
      <c r="C87" s="20" t="s">
        <v>28</v>
      </c>
      <c r="D87" s="21">
        <v>1.32</v>
      </c>
      <c r="E87" s="21">
        <v>0.24</v>
      </c>
      <c r="F87" s="21">
        <v>6.68</v>
      </c>
      <c r="G87" s="21">
        <v>34.799999999999997</v>
      </c>
      <c r="H87" s="21">
        <v>3.5999999999999997E-2</v>
      </c>
      <c r="I87" s="21">
        <v>0</v>
      </c>
      <c r="J87" s="21">
        <v>0</v>
      </c>
      <c r="K87" s="21">
        <v>0.28000000000000003</v>
      </c>
      <c r="L87" s="21">
        <v>7</v>
      </c>
      <c r="M87" s="21">
        <v>31.6</v>
      </c>
      <c r="N87" s="21">
        <v>9.4</v>
      </c>
      <c r="O87" s="22">
        <v>0.78</v>
      </c>
    </row>
    <row r="88" spans="1:15" ht="15.75" customHeight="1">
      <c r="A88" s="18">
        <v>112</v>
      </c>
      <c r="B88" s="19" t="s">
        <v>64</v>
      </c>
      <c r="C88" s="20" t="s">
        <v>33</v>
      </c>
      <c r="D88" s="21">
        <v>1.5</v>
      </c>
      <c r="E88" s="21">
        <v>0.5</v>
      </c>
      <c r="F88" s="21">
        <v>21</v>
      </c>
      <c r="G88" s="21">
        <v>96</v>
      </c>
      <c r="H88" s="21">
        <v>0.04</v>
      </c>
      <c r="I88" s="21">
        <v>10</v>
      </c>
      <c r="J88" s="21">
        <v>0</v>
      </c>
      <c r="K88" s="21">
        <v>0.4</v>
      </c>
      <c r="L88" s="21">
        <v>8</v>
      </c>
      <c r="M88" s="21">
        <v>28</v>
      </c>
      <c r="N88" s="21">
        <v>42</v>
      </c>
      <c r="O88" s="22">
        <v>0.6</v>
      </c>
    </row>
    <row r="89" spans="1:15" s="17" customFormat="1" ht="12.75">
      <c r="A89" s="10"/>
      <c r="B89" s="11" t="s">
        <v>161</v>
      </c>
      <c r="C89" s="59"/>
      <c r="D89" s="60">
        <f>D90+D91+D92+D93+D94+D95+D96</f>
        <v>30.970000000000002</v>
      </c>
      <c r="E89" s="60">
        <f t="shared" ref="E89:O89" si="10">E90+E91+E92+E93+E94+E95+E96</f>
        <v>30.119999999999997</v>
      </c>
      <c r="F89" s="60">
        <f t="shared" si="10"/>
        <v>108.44</v>
      </c>
      <c r="G89" s="60">
        <f t="shared" si="10"/>
        <v>818.49999999999989</v>
      </c>
      <c r="H89" s="60">
        <f t="shared" si="10"/>
        <v>0.499</v>
      </c>
      <c r="I89" s="60">
        <f t="shared" si="10"/>
        <v>167.88200000000001</v>
      </c>
      <c r="J89" s="60">
        <f t="shared" si="10"/>
        <v>0.32</v>
      </c>
      <c r="K89" s="60">
        <f t="shared" si="10"/>
        <v>2.6160000000000005</v>
      </c>
      <c r="L89" s="60">
        <f t="shared" si="10"/>
        <v>97.769999999999982</v>
      </c>
      <c r="M89" s="60">
        <f t="shared" si="10"/>
        <v>295.53300000000002</v>
      </c>
      <c r="N89" s="60">
        <f t="shared" si="10"/>
        <v>88.87</v>
      </c>
      <c r="O89" s="9">
        <f t="shared" si="10"/>
        <v>5.97</v>
      </c>
    </row>
    <row r="90" spans="1:15" s="17" customFormat="1" ht="15.75" customHeight="1">
      <c r="A90" s="18" t="s">
        <v>31</v>
      </c>
      <c r="B90" s="19" t="s">
        <v>32</v>
      </c>
      <c r="C90" s="20">
        <v>80</v>
      </c>
      <c r="D90" s="21">
        <v>0.48</v>
      </c>
      <c r="E90" s="21">
        <v>0.16</v>
      </c>
      <c r="F90" s="21">
        <v>3.36</v>
      </c>
      <c r="G90" s="21">
        <v>15.92</v>
      </c>
      <c r="H90" s="21">
        <v>4.8000000000000001E-2</v>
      </c>
      <c r="I90" s="21">
        <v>20</v>
      </c>
      <c r="J90" s="21">
        <v>0.16</v>
      </c>
      <c r="K90" s="21">
        <v>0.32</v>
      </c>
      <c r="L90" s="21">
        <v>11.2</v>
      </c>
      <c r="M90" s="21">
        <v>20.8</v>
      </c>
      <c r="N90" s="21">
        <v>16</v>
      </c>
      <c r="O90" s="22">
        <v>0.72</v>
      </c>
    </row>
    <row r="91" spans="1:15">
      <c r="A91" s="18" t="s">
        <v>93</v>
      </c>
      <c r="B91" s="19" t="s">
        <v>130</v>
      </c>
      <c r="C91" s="20">
        <v>250</v>
      </c>
      <c r="D91" s="21">
        <v>12.74</v>
      </c>
      <c r="E91" s="21">
        <v>6.52</v>
      </c>
      <c r="F91" s="21">
        <v>35.11</v>
      </c>
      <c r="G91" s="21">
        <v>244.19</v>
      </c>
      <c r="H91" s="21">
        <v>0.249</v>
      </c>
      <c r="I91" s="21">
        <v>14.112</v>
      </c>
      <c r="J91" s="21">
        <v>0</v>
      </c>
      <c r="K91" s="21">
        <v>0.13600000000000001</v>
      </c>
      <c r="L91" s="21">
        <v>36.68</v>
      </c>
      <c r="M91" s="21">
        <v>66.263000000000005</v>
      </c>
      <c r="N91" s="21">
        <v>30.99</v>
      </c>
      <c r="O91" s="22">
        <v>2.52</v>
      </c>
    </row>
    <row r="92" spans="1:15">
      <c r="A92" s="18">
        <v>461</v>
      </c>
      <c r="B92" s="19" t="s">
        <v>131</v>
      </c>
      <c r="C92" s="20" t="s">
        <v>132</v>
      </c>
      <c r="D92" s="21">
        <v>10.99</v>
      </c>
      <c r="E92" s="21">
        <v>13.54</v>
      </c>
      <c r="F92" s="21">
        <v>6.36</v>
      </c>
      <c r="G92" s="21">
        <v>189.15</v>
      </c>
      <c r="H92" s="21">
        <v>7.0000000000000007E-2</v>
      </c>
      <c r="I92" s="21">
        <v>1.7</v>
      </c>
      <c r="J92" s="21">
        <v>0</v>
      </c>
      <c r="K92" s="21">
        <v>0.22</v>
      </c>
      <c r="L92" s="21">
        <v>9.89</v>
      </c>
      <c r="M92" s="21">
        <v>102.27</v>
      </c>
      <c r="N92" s="21">
        <v>2.38</v>
      </c>
      <c r="O92" s="22">
        <v>0.35</v>
      </c>
    </row>
    <row r="93" spans="1:15">
      <c r="A93" s="18" t="s">
        <v>133</v>
      </c>
      <c r="B93" s="19" t="s">
        <v>134</v>
      </c>
      <c r="C93" s="20">
        <v>180</v>
      </c>
      <c r="D93" s="21">
        <v>3.6</v>
      </c>
      <c r="E93" s="21">
        <v>9.36</v>
      </c>
      <c r="F93" s="21">
        <v>27.63</v>
      </c>
      <c r="G93" s="21">
        <v>208.8</v>
      </c>
      <c r="H93" s="21">
        <v>0.08</v>
      </c>
      <c r="I93" s="21">
        <v>2.0699999999999998</v>
      </c>
      <c r="J93" s="21">
        <v>0.08</v>
      </c>
      <c r="K93" s="21">
        <v>1.1000000000000001</v>
      </c>
      <c r="L93" s="21">
        <v>12.6</v>
      </c>
      <c r="M93" s="21">
        <v>60</v>
      </c>
      <c r="N93" s="21">
        <v>23.4</v>
      </c>
      <c r="O93" s="22">
        <v>1.08</v>
      </c>
    </row>
    <row r="94" spans="1:15" s="17" customFormat="1" ht="15.75" customHeight="1">
      <c r="A94" s="18" t="s">
        <v>77</v>
      </c>
      <c r="B94" s="19" t="s">
        <v>78</v>
      </c>
      <c r="C94" s="20" t="s">
        <v>30</v>
      </c>
      <c r="D94" s="21">
        <v>0.32</v>
      </c>
      <c r="E94" s="21">
        <v>0.14000000000000001</v>
      </c>
      <c r="F94" s="21">
        <v>19.46</v>
      </c>
      <c r="G94" s="21">
        <v>78.64</v>
      </c>
      <c r="H94" s="21">
        <v>0</v>
      </c>
      <c r="I94" s="21">
        <v>130</v>
      </c>
      <c r="J94" s="21">
        <v>0.08</v>
      </c>
      <c r="K94" s="21">
        <v>0.34</v>
      </c>
      <c r="L94" s="21">
        <v>16.399999999999999</v>
      </c>
      <c r="M94" s="21">
        <v>1.6</v>
      </c>
      <c r="N94" s="21">
        <v>3.9</v>
      </c>
      <c r="O94" s="22">
        <v>0.3</v>
      </c>
    </row>
    <row r="95" spans="1:15" s="1" customFormat="1">
      <c r="A95" s="18">
        <v>108</v>
      </c>
      <c r="B95" s="19" t="s">
        <v>36</v>
      </c>
      <c r="C95" s="20" t="s">
        <v>28</v>
      </c>
      <c r="D95" s="21">
        <v>1.52</v>
      </c>
      <c r="E95" s="21">
        <v>0.16</v>
      </c>
      <c r="F95" s="21">
        <v>9.84</v>
      </c>
      <c r="G95" s="21">
        <v>47</v>
      </c>
      <c r="H95" s="21">
        <v>2.1999999999999999E-2</v>
      </c>
      <c r="I95" s="21">
        <v>0</v>
      </c>
      <c r="J95" s="21">
        <v>0</v>
      </c>
      <c r="K95" s="21">
        <v>0.22</v>
      </c>
      <c r="L95" s="21">
        <v>4</v>
      </c>
      <c r="M95" s="21">
        <v>13</v>
      </c>
      <c r="N95" s="21">
        <v>2.8</v>
      </c>
      <c r="O95" s="22">
        <v>0.22</v>
      </c>
    </row>
    <row r="96" spans="1:15">
      <c r="A96" s="18" t="s">
        <v>53</v>
      </c>
      <c r="B96" s="19" t="s">
        <v>54</v>
      </c>
      <c r="C96" s="20">
        <v>20</v>
      </c>
      <c r="D96" s="21">
        <v>1.32</v>
      </c>
      <c r="E96" s="21">
        <v>0.24</v>
      </c>
      <c r="F96" s="21">
        <v>6.68</v>
      </c>
      <c r="G96" s="21">
        <v>34.799999999999997</v>
      </c>
      <c r="H96" s="21">
        <v>0.03</v>
      </c>
      <c r="I96" s="21">
        <v>0</v>
      </c>
      <c r="J96" s="21">
        <v>0</v>
      </c>
      <c r="K96" s="21">
        <v>0.28000000000000003</v>
      </c>
      <c r="L96" s="21">
        <v>7</v>
      </c>
      <c r="M96" s="21">
        <v>31.6</v>
      </c>
      <c r="N96" s="21">
        <v>9.4</v>
      </c>
      <c r="O96" s="22">
        <v>0.78</v>
      </c>
    </row>
    <row r="97" spans="1:19" s="1" customFormat="1" ht="12.75" customHeight="1" thickBot="1">
      <c r="A97" s="24"/>
      <c r="B97" s="61" t="s">
        <v>39</v>
      </c>
      <c r="C97" s="25"/>
      <c r="D97" s="26">
        <f t="shared" ref="D97:O97" si="11">D82+D89</f>
        <v>50.83</v>
      </c>
      <c r="E97" s="26">
        <f t="shared" si="11"/>
        <v>53.539999999999992</v>
      </c>
      <c r="F97" s="26">
        <f t="shared" si="11"/>
        <v>181.38</v>
      </c>
      <c r="G97" s="26">
        <f t="shared" si="11"/>
        <v>1398.7199999999998</v>
      </c>
      <c r="H97" s="26">
        <f t="shared" si="11"/>
        <v>0.76800000000000002</v>
      </c>
      <c r="I97" s="26">
        <f t="shared" si="11"/>
        <v>183.06700000000001</v>
      </c>
      <c r="J97" s="26">
        <f t="shared" si="11"/>
        <v>0.62</v>
      </c>
      <c r="K97" s="26">
        <f t="shared" si="11"/>
        <v>4.4060000000000006</v>
      </c>
      <c r="L97" s="26">
        <f t="shared" si="11"/>
        <v>375.31399999999996</v>
      </c>
      <c r="M97" s="26">
        <f t="shared" si="11"/>
        <v>733.90800000000002</v>
      </c>
      <c r="N97" s="26">
        <f t="shared" si="11"/>
        <v>182.13499999999999</v>
      </c>
      <c r="O97" s="27">
        <f t="shared" si="11"/>
        <v>10.75</v>
      </c>
    </row>
    <row r="98" spans="1:19" s="1" customFormat="1" ht="12.75" customHeight="1">
      <c r="A98" s="28"/>
      <c r="B98" s="29"/>
      <c r="C98" s="28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19" s="1" customFormat="1" ht="15" customHeight="1">
      <c r="A99" s="68" t="s">
        <v>163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1:19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</row>
    <row r="101" spans="1:19" ht="18.75" customHeight="1">
      <c r="A101" s="63" t="s">
        <v>142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</row>
    <row r="102" spans="1:19" s="1" customFormat="1" ht="28.5" customHeight="1">
      <c r="A102" s="63" t="s">
        <v>0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</row>
    <row r="103" spans="1:19">
      <c r="A103" s="3" t="s">
        <v>1</v>
      </c>
      <c r="B103" s="4" t="s">
        <v>82</v>
      </c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9" ht="25.5" customHeight="1" thickBot="1">
      <c r="A104" s="64" t="s">
        <v>3</v>
      </c>
      <c r="B104" s="64"/>
      <c r="C104" s="65"/>
      <c r="D104" s="65"/>
      <c r="E104" s="65"/>
      <c r="F104" s="65"/>
      <c r="G104" s="6"/>
      <c r="H104" s="6"/>
      <c r="I104" s="6"/>
      <c r="J104" s="6"/>
      <c r="K104" s="6"/>
      <c r="L104" s="6"/>
      <c r="M104" s="6"/>
      <c r="N104" s="6"/>
      <c r="O104" s="6"/>
    </row>
    <row r="105" spans="1:19" ht="21" customHeight="1">
      <c r="A105" s="69" t="s">
        <v>4</v>
      </c>
      <c r="B105" s="71" t="s">
        <v>5</v>
      </c>
      <c r="C105" s="73" t="s">
        <v>6</v>
      </c>
      <c r="D105" s="66" t="s">
        <v>7</v>
      </c>
      <c r="E105" s="66"/>
      <c r="F105" s="66"/>
      <c r="G105" s="66" t="s">
        <v>8</v>
      </c>
      <c r="H105" s="66" t="s">
        <v>9</v>
      </c>
      <c r="I105" s="66"/>
      <c r="J105" s="66"/>
      <c r="K105" s="66"/>
      <c r="L105" s="66" t="s">
        <v>10</v>
      </c>
      <c r="M105" s="66"/>
      <c r="N105" s="66"/>
      <c r="O105" s="67"/>
    </row>
    <row r="106" spans="1:19" ht="21" customHeight="1">
      <c r="A106" s="70"/>
      <c r="B106" s="72"/>
      <c r="C106" s="74"/>
      <c r="D106" s="60" t="s">
        <v>11</v>
      </c>
      <c r="E106" s="60" t="s">
        <v>12</v>
      </c>
      <c r="F106" s="60" t="s">
        <v>13</v>
      </c>
      <c r="G106" s="75"/>
      <c r="H106" s="60" t="s">
        <v>14</v>
      </c>
      <c r="I106" s="60" t="s">
        <v>15</v>
      </c>
      <c r="J106" s="60" t="s">
        <v>16</v>
      </c>
      <c r="K106" s="60" t="s">
        <v>17</v>
      </c>
      <c r="L106" s="60" t="s">
        <v>18</v>
      </c>
      <c r="M106" s="60" t="s">
        <v>19</v>
      </c>
      <c r="N106" s="60" t="s">
        <v>20</v>
      </c>
      <c r="O106" s="9" t="s">
        <v>21</v>
      </c>
    </row>
    <row r="107" spans="1:19">
      <c r="A107" s="10"/>
      <c r="B107" s="11" t="s">
        <v>162</v>
      </c>
      <c r="C107" s="59"/>
      <c r="D107" s="60">
        <f>D108+D109+D110+D111</f>
        <v>16.36</v>
      </c>
      <c r="E107" s="60">
        <f t="shared" ref="E107:O107" si="12">E108+E109+E110+E111</f>
        <v>22.1</v>
      </c>
      <c r="F107" s="60">
        <f t="shared" si="12"/>
        <v>90.22</v>
      </c>
      <c r="G107" s="60">
        <f t="shared" si="12"/>
        <v>647.46</v>
      </c>
      <c r="H107" s="60">
        <f t="shared" si="12"/>
        <v>0.31999999999999995</v>
      </c>
      <c r="I107" s="60">
        <f t="shared" si="12"/>
        <v>2.76</v>
      </c>
      <c r="J107" s="60">
        <f t="shared" si="12"/>
        <v>0.06</v>
      </c>
      <c r="K107" s="60">
        <f t="shared" si="12"/>
        <v>0.51</v>
      </c>
      <c r="L107" s="60">
        <f t="shared" si="12"/>
        <v>289.36</v>
      </c>
      <c r="M107" s="60">
        <f t="shared" si="12"/>
        <v>238.7</v>
      </c>
      <c r="N107" s="60">
        <f t="shared" si="12"/>
        <v>75.2</v>
      </c>
      <c r="O107" s="9">
        <f t="shared" si="12"/>
        <v>3.19</v>
      </c>
    </row>
    <row r="108" spans="1:19" s="17" customFormat="1" ht="15.75" customHeight="1">
      <c r="A108" s="18" t="s">
        <v>41</v>
      </c>
      <c r="B108" s="19" t="s">
        <v>42</v>
      </c>
      <c r="C108" s="20">
        <v>40</v>
      </c>
      <c r="D108" s="21">
        <v>2.4</v>
      </c>
      <c r="E108" s="21">
        <v>8.6</v>
      </c>
      <c r="F108" s="21">
        <v>14.6</v>
      </c>
      <c r="G108" s="21">
        <v>146</v>
      </c>
      <c r="H108" s="21">
        <v>0.05</v>
      </c>
      <c r="I108" s="21">
        <v>0</v>
      </c>
      <c r="J108" s="21">
        <v>0</v>
      </c>
      <c r="K108" s="21">
        <v>0</v>
      </c>
      <c r="L108" s="21">
        <v>8.1</v>
      </c>
      <c r="M108" s="21">
        <v>0</v>
      </c>
      <c r="N108" s="21">
        <v>9.9</v>
      </c>
      <c r="O108" s="22">
        <v>0.62</v>
      </c>
    </row>
    <row r="109" spans="1:19" s="36" customFormat="1" ht="15.75" customHeight="1">
      <c r="A109" s="18">
        <v>267</v>
      </c>
      <c r="B109" s="19" t="s">
        <v>159</v>
      </c>
      <c r="C109" s="20">
        <v>200</v>
      </c>
      <c r="D109" s="21">
        <v>7.8</v>
      </c>
      <c r="E109" s="21">
        <v>9.4600000000000009</v>
      </c>
      <c r="F109" s="21">
        <v>35.799999999999997</v>
      </c>
      <c r="G109" s="21">
        <v>283.60000000000002</v>
      </c>
      <c r="H109" s="21">
        <v>0.2</v>
      </c>
      <c r="I109" s="21">
        <v>1.46</v>
      </c>
      <c r="J109" s="21">
        <v>0.06</v>
      </c>
      <c r="K109" s="21">
        <v>0.16</v>
      </c>
      <c r="L109" s="21">
        <v>144.6</v>
      </c>
      <c r="M109" s="21">
        <v>193</v>
      </c>
      <c r="N109" s="21">
        <v>43</v>
      </c>
      <c r="O109" s="22">
        <v>1.2</v>
      </c>
    </row>
    <row r="110" spans="1:19" s="17" customFormat="1" ht="15.75" customHeight="1">
      <c r="A110" s="18" t="s">
        <v>154</v>
      </c>
      <c r="B110" s="19" t="s">
        <v>155</v>
      </c>
      <c r="C110" s="20" t="s">
        <v>30</v>
      </c>
      <c r="D110" s="21">
        <v>3.88</v>
      </c>
      <c r="E110" s="21">
        <v>3.8</v>
      </c>
      <c r="F110" s="21">
        <v>25.06</v>
      </c>
      <c r="G110" s="21">
        <v>147.36000000000001</v>
      </c>
      <c r="H110" s="21">
        <v>0.04</v>
      </c>
      <c r="I110" s="21">
        <v>1.3</v>
      </c>
      <c r="J110" s="21">
        <v>0</v>
      </c>
      <c r="K110" s="21">
        <v>0.02</v>
      </c>
      <c r="L110" s="21">
        <v>130.66</v>
      </c>
      <c r="M110" s="21">
        <v>26.2</v>
      </c>
      <c r="N110" s="21">
        <v>18.100000000000001</v>
      </c>
      <c r="O110" s="22">
        <v>1.04</v>
      </c>
      <c r="P110" s="36"/>
      <c r="Q110" s="36"/>
      <c r="R110" s="36"/>
      <c r="S110" s="36"/>
    </row>
    <row r="111" spans="1:19" s="17" customFormat="1" ht="15.75" customHeight="1">
      <c r="A111" s="18" t="s">
        <v>35</v>
      </c>
      <c r="B111" s="19" t="s">
        <v>36</v>
      </c>
      <c r="C111" s="20">
        <v>30</v>
      </c>
      <c r="D111" s="21">
        <v>2.2799999999999998</v>
      </c>
      <c r="E111" s="21">
        <v>0.24</v>
      </c>
      <c r="F111" s="21">
        <v>14.76</v>
      </c>
      <c r="G111" s="21">
        <v>70.5</v>
      </c>
      <c r="H111" s="21">
        <v>0.03</v>
      </c>
      <c r="I111" s="21">
        <v>0</v>
      </c>
      <c r="J111" s="21">
        <v>0</v>
      </c>
      <c r="K111" s="21">
        <v>0.33</v>
      </c>
      <c r="L111" s="21">
        <v>6</v>
      </c>
      <c r="M111" s="21">
        <v>19.5</v>
      </c>
      <c r="N111" s="21">
        <v>4.2</v>
      </c>
      <c r="O111" s="22">
        <v>0.33</v>
      </c>
    </row>
    <row r="112" spans="1:19">
      <c r="A112" s="10"/>
      <c r="B112" s="11" t="s">
        <v>161</v>
      </c>
      <c r="C112" s="59"/>
      <c r="D112" s="60">
        <f>D113+D114+D115+D116+D117+D118+D119+D120</f>
        <v>29.626000000000001</v>
      </c>
      <c r="E112" s="60">
        <f t="shared" ref="E112:O112" si="13">E113+E114+E115+E116+E117+E118+E119+E120</f>
        <v>23.419999999999995</v>
      </c>
      <c r="F112" s="60">
        <f t="shared" si="13"/>
        <v>107.696</v>
      </c>
      <c r="G112" s="60">
        <f t="shared" si="13"/>
        <v>762.97799999999995</v>
      </c>
      <c r="H112" s="60">
        <f t="shared" si="13"/>
        <v>0.36</v>
      </c>
      <c r="I112" s="60">
        <f t="shared" si="13"/>
        <v>54.134999999999998</v>
      </c>
      <c r="J112" s="60">
        <f t="shared" si="13"/>
        <v>8.7999999999999995E-2</v>
      </c>
      <c r="K112" s="60">
        <f t="shared" si="13"/>
        <v>4.7640000000000002</v>
      </c>
      <c r="L112" s="60">
        <f t="shared" si="13"/>
        <v>196.06799999999998</v>
      </c>
      <c r="M112" s="60">
        <f t="shared" si="13"/>
        <v>362.12</v>
      </c>
      <c r="N112" s="60">
        <f t="shared" si="13"/>
        <v>122.224</v>
      </c>
      <c r="O112" s="9">
        <f t="shared" si="13"/>
        <v>7.7670000000000003</v>
      </c>
    </row>
    <row r="113" spans="1:15">
      <c r="A113" s="12" t="s">
        <v>43</v>
      </c>
      <c r="B113" s="13" t="s">
        <v>92</v>
      </c>
      <c r="C113" s="14" t="s">
        <v>45</v>
      </c>
      <c r="D113" s="15">
        <v>0.42</v>
      </c>
      <c r="E113" s="15">
        <v>0.06</v>
      </c>
      <c r="F113" s="15">
        <v>1.1399999999999999</v>
      </c>
      <c r="G113" s="15">
        <v>7.2</v>
      </c>
      <c r="H113" s="15">
        <v>2.4E-2</v>
      </c>
      <c r="I113" s="15">
        <v>2.94</v>
      </c>
      <c r="J113" s="15">
        <v>0</v>
      </c>
      <c r="K113" s="15">
        <v>0.06</v>
      </c>
      <c r="L113" s="15">
        <v>10.199999999999999</v>
      </c>
      <c r="M113" s="15">
        <v>18</v>
      </c>
      <c r="N113" s="15">
        <v>8.4</v>
      </c>
      <c r="O113" s="16">
        <v>0.3</v>
      </c>
    </row>
    <row r="114" spans="1:15">
      <c r="A114" s="12" t="s">
        <v>93</v>
      </c>
      <c r="B114" s="13" t="s">
        <v>94</v>
      </c>
      <c r="C114" s="14" t="s">
        <v>56</v>
      </c>
      <c r="D114" s="15">
        <v>2.0499999999999998</v>
      </c>
      <c r="E114" s="15">
        <v>5.25</v>
      </c>
      <c r="F114" s="15">
        <v>16.25</v>
      </c>
      <c r="G114" s="15">
        <v>121.25</v>
      </c>
      <c r="H114" s="15">
        <v>0.1</v>
      </c>
      <c r="I114" s="15">
        <v>7.6749999999999998</v>
      </c>
      <c r="J114" s="15">
        <v>0</v>
      </c>
      <c r="K114" s="15">
        <v>0</v>
      </c>
      <c r="L114" s="15">
        <v>15.5</v>
      </c>
      <c r="M114" s="15">
        <v>0</v>
      </c>
      <c r="N114" s="15">
        <v>0</v>
      </c>
      <c r="O114" s="16">
        <v>0.92500000000000004</v>
      </c>
    </row>
    <row r="115" spans="1:15">
      <c r="A115" s="12" t="s">
        <v>69</v>
      </c>
      <c r="B115" s="13" t="s">
        <v>95</v>
      </c>
      <c r="C115" s="14">
        <v>80</v>
      </c>
      <c r="D115" s="15">
        <v>18.856000000000002</v>
      </c>
      <c r="E115" s="15">
        <v>13.03</v>
      </c>
      <c r="F115" s="15">
        <v>0.45600000000000002</v>
      </c>
      <c r="G115" s="15">
        <v>194.28800000000001</v>
      </c>
      <c r="H115" s="15">
        <v>0.08</v>
      </c>
      <c r="I115" s="15">
        <v>2.12</v>
      </c>
      <c r="J115" s="15">
        <v>8.7999999999999995E-2</v>
      </c>
      <c r="K115" s="15">
        <v>0.58399999999999996</v>
      </c>
      <c r="L115" s="15">
        <v>21.568000000000001</v>
      </c>
      <c r="M115" s="15">
        <v>192.72</v>
      </c>
      <c r="N115" s="15">
        <v>21.024000000000001</v>
      </c>
      <c r="O115" s="16">
        <v>1.8720000000000001</v>
      </c>
    </row>
    <row r="116" spans="1:15">
      <c r="A116" s="12" t="s">
        <v>96</v>
      </c>
      <c r="B116" s="13" t="s">
        <v>97</v>
      </c>
      <c r="C116" s="14">
        <v>180</v>
      </c>
      <c r="D116" s="15">
        <v>2.7</v>
      </c>
      <c r="E116" s="15">
        <v>4.0999999999999996</v>
      </c>
      <c r="F116" s="15">
        <v>20.41</v>
      </c>
      <c r="G116" s="15">
        <v>128.94</v>
      </c>
      <c r="H116" s="15">
        <v>0.05</v>
      </c>
      <c r="I116" s="15">
        <v>30.9</v>
      </c>
      <c r="J116" s="15">
        <v>0</v>
      </c>
      <c r="K116" s="15">
        <v>3.11</v>
      </c>
      <c r="L116" s="15">
        <v>99.8</v>
      </c>
      <c r="M116" s="15">
        <v>72.3</v>
      </c>
      <c r="N116" s="15">
        <v>37.200000000000003</v>
      </c>
      <c r="O116" s="16">
        <v>1.46</v>
      </c>
    </row>
    <row r="117" spans="1:15" s="17" customFormat="1" ht="15.75" customHeight="1">
      <c r="A117" s="18">
        <v>527</v>
      </c>
      <c r="B117" s="19" t="s">
        <v>52</v>
      </c>
      <c r="C117" s="20" t="s">
        <v>30</v>
      </c>
      <c r="D117" s="21">
        <v>0.5</v>
      </c>
      <c r="E117" s="21">
        <v>0</v>
      </c>
      <c r="F117" s="21">
        <v>27</v>
      </c>
      <c r="G117" s="21">
        <v>110</v>
      </c>
      <c r="H117" s="21">
        <v>0</v>
      </c>
      <c r="I117" s="21">
        <v>0.5</v>
      </c>
      <c r="J117" s="21">
        <v>0</v>
      </c>
      <c r="K117" s="21">
        <v>0</v>
      </c>
      <c r="L117" s="21">
        <v>28</v>
      </c>
      <c r="M117" s="21">
        <v>0</v>
      </c>
      <c r="N117" s="21">
        <v>0</v>
      </c>
      <c r="O117" s="22">
        <v>1.5</v>
      </c>
    </row>
    <row r="118" spans="1:15">
      <c r="A118" s="12" t="s">
        <v>35</v>
      </c>
      <c r="B118" s="13" t="s">
        <v>36</v>
      </c>
      <c r="C118" s="14">
        <v>30</v>
      </c>
      <c r="D118" s="15">
        <v>2.2799999999999998</v>
      </c>
      <c r="E118" s="15">
        <v>0.24</v>
      </c>
      <c r="F118" s="15">
        <v>14.76</v>
      </c>
      <c r="G118" s="15">
        <v>70.5</v>
      </c>
      <c r="H118" s="15">
        <v>0.03</v>
      </c>
      <c r="I118" s="15">
        <v>0</v>
      </c>
      <c r="J118" s="15">
        <v>0</v>
      </c>
      <c r="K118" s="15">
        <v>0.33</v>
      </c>
      <c r="L118" s="15">
        <v>6</v>
      </c>
      <c r="M118" s="15">
        <v>19.5</v>
      </c>
      <c r="N118" s="15">
        <v>4.2</v>
      </c>
      <c r="O118" s="16">
        <v>0.33</v>
      </c>
    </row>
    <row r="119" spans="1:15">
      <c r="A119" s="18" t="s">
        <v>53</v>
      </c>
      <c r="B119" s="19" t="s">
        <v>54</v>
      </c>
      <c r="C119" s="20" t="s">
        <v>28</v>
      </c>
      <c r="D119" s="21">
        <v>1.32</v>
      </c>
      <c r="E119" s="21">
        <v>0.24</v>
      </c>
      <c r="F119" s="21">
        <v>6.68</v>
      </c>
      <c r="G119" s="21">
        <v>34.799999999999997</v>
      </c>
      <c r="H119" s="21">
        <v>3.5999999999999997E-2</v>
      </c>
      <c r="I119" s="21">
        <v>0</v>
      </c>
      <c r="J119" s="21">
        <v>0</v>
      </c>
      <c r="K119" s="21">
        <v>0.28000000000000003</v>
      </c>
      <c r="L119" s="21">
        <v>7</v>
      </c>
      <c r="M119" s="21">
        <v>31.6</v>
      </c>
      <c r="N119" s="21">
        <v>9.4</v>
      </c>
      <c r="O119" s="22">
        <v>0.78</v>
      </c>
    </row>
    <row r="120" spans="1:15" s="1" customFormat="1" ht="12.75" customHeight="1">
      <c r="A120" s="12" t="s">
        <v>37</v>
      </c>
      <c r="B120" s="13" t="s">
        <v>64</v>
      </c>
      <c r="C120" s="14" t="s">
        <v>33</v>
      </c>
      <c r="D120" s="15">
        <v>1.5</v>
      </c>
      <c r="E120" s="15">
        <v>0.5</v>
      </c>
      <c r="F120" s="15">
        <v>21</v>
      </c>
      <c r="G120" s="15">
        <v>96</v>
      </c>
      <c r="H120" s="15">
        <v>0.04</v>
      </c>
      <c r="I120" s="15">
        <v>10</v>
      </c>
      <c r="J120" s="15">
        <v>0</v>
      </c>
      <c r="K120" s="15">
        <v>0.4</v>
      </c>
      <c r="L120" s="15">
        <v>8</v>
      </c>
      <c r="M120" s="15">
        <v>28</v>
      </c>
      <c r="N120" s="15">
        <v>42</v>
      </c>
      <c r="O120" s="16">
        <v>0.6</v>
      </c>
    </row>
    <row r="121" spans="1:15" s="1" customFormat="1" ht="15.75" thickBot="1">
      <c r="A121" s="24"/>
      <c r="B121" s="61" t="s">
        <v>39</v>
      </c>
      <c r="C121" s="25"/>
      <c r="D121" s="26">
        <f>D107+D112</f>
        <v>45.986000000000004</v>
      </c>
      <c r="E121" s="26">
        <f t="shared" ref="E121:O121" si="14">E107+E112</f>
        <v>45.519999999999996</v>
      </c>
      <c r="F121" s="26">
        <f t="shared" si="14"/>
        <v>197.916</v>
      </c>
      <c r="G121" s="26">
        <f t="shared" si="14"/>
        <v>1410.4380000000001</v>
      </c>
      <c r="H121" s="26">
        <f t="shared" si="14"/>
        <v>0.67999999999999994</v>
      </c>
      <c r="I121" s="26">
        <f t="shared" si="14"/>
        <v>56.894999999999996</v>
      </c>
      <c r="J121" s="26">
        <f t="shared" si="14"/>
        <v>0.14799999999999999</v>
      </c>
      <c r="K121" s="26">
        <f t="shared" si="14"/>
        <v>5.274</v>
      </c>
      <c r="L121" s="26">
        <f t="shared" si="14"/>
        <v>485.428</v>
      </c>
      <c r="M121" s="26">
        <f t="shared" si="14"/>
        <v>600.81999999999994</v>
      </c>
      <c r="N121" s="26">
        <f t="shared" si="14"/>
        <v>197.42400000000001</v>
      </c>
      <c r="O121" s="27">
        <f t="shared" si="14"/>
        <v>10.957000000000001</v>
      </c>
    </row>
    <row r="122" spans="1:15" s="40" customFormat="1">
      <c r="A122" s="28"/>
      <c r="B122" s="29"/>
      <c r="C122" s="28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s="40" customFormat="1">
      <c r="A123" s="28"/>
      <c r="B123" s="29"/>
      <c r="C123" s="28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>
      <c r="A124" s="28"/>
      <c r="B124" s="29"/>
      <c r="C124" s="28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5" ht="19.5">
      <c r="A125" s="77" t="s">
        <v>99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</row>
    <row r="126" spans="1:15" s="8" customFormat="1" ht="20.25" thickBo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</row>
    <row r="127" spans="1:15" ht="21" customHeight="1">
      <c r="A127" s="78" t="s">
        <v>100</v>
      </c>
      <c r="B127" s="79"/>
      <c r="C127" s="80"/>
      <c r="D127" s="66" t="s">
        <v>7</v>
      </c>
      <c r="E127" s="66"/>
      <c r="F127" s="66"/>
      <c r="G127" s="66" t="s">
        <v>8</v>
      </c>
      <c r="H127" s="66" t="s">
        <v>9</v>
      </c>
      <c r="I127" s="66"/>
      <c r="J127" s="66"/>
      <c r="K127" s="66"/>
      <c r="L127" s="66" t="s">
        <v>10</v>
      </c>
      <c r="M127" s="66"/>
      <c r="N127" s="66"/>
      <c r="O127" s="67"/>
    </row>
    <row r="128" spans="1:15" ht="19.5" customHeight="1">
      <c r="A128" s="81"/>
      <c r="B128" s="82"/>
      <c r="C128" s="83"/>
      <c r="D128" s="60" t="s">
        <v>11</v>
      </c>
      <c r="E128" s="60" t="s">
        <v>12</v>
      </c>
      <c r="F128" s="60" t="s">
        <v>13</v>
      </c>
      <c r="G128" s="75"/>
      <c r="H128" s="60" t="s">
        <v>14</v>
      </c>
      <c r="I128" s="60" t="s">
        <v>15</v>
      </c>
      <c r="J128" s="60" t="s">
        <v>16</v>
      </c>
      <c r="K128" s="60" t="s">
        <v>17</v>
      </c>
      <c r="L128" s="60" t="s">
        <v>18</v>
      </c>
      <c r="M128" s="60" t="s">
        <v>19</v>
      </c>
      <c r="N128" s="60" t="s">
        <v>20</v>
      </c>
      <c r="O128" s="9" t="s">
        <v>21</v>
      </c>
    </row>
    <row r="129" spans="1:162" s="1" customFormat="1" ht="21.75" customHeight="1">
      <c r="A129" s="84" t="s">
        <v>162</v>
      </c>
      <c r="B129" s="85"/>
      <c r="C129" s="86"/>
      <c r="D129" s="60">
        <f>(D9+D34+D57+D82+D107)/5</f>
        <v>19.509999999999998</v>
      </c>
      <c r="E129" s="60">
        <f t="shared" ref="E129:O129" si="15">(E9+E34+E57+E82+E107)/5</f>
        <v>22.672000000000004</v>
      </c>
      <c r="F129" s="60">
        <f t="shared" si="15"/>
        <v>79.888000000000005</v>
      </c>
      <c r="G129" s="60">
        <f t="shared" si="15"/>
        <v>607.43200000000002</v>
      </c>
      <c r="H129" s="60">
        <f t="shared" si="15"/>
        <v>0.22919999999999999</v>
      </c>
      <c r="I129" s="60">
        <f t="shared" si="15"/>
        <v>4.5989999999999993</v>
      </c>
      <c r="J129" s="60">
        <f t="shared" si="15"/>
        <v>0.1246</v>
      </c>
      <c r="K129" s="60">
        <f t="shared" si="15"/>
        <v>0.9</v>
      </c>
      <c r="L129" s="60">
        <f t="shared" si="15"/>
        <v>345.18580000000003</v>
      </c>
      <c r="M129" s="60">
        <f t="shared" si="15"/>
        <v>289.91500000000002</v>
      </c>
      <c r="N129" s="60">
        <f t="shared" si="15"/>
        <v>58.683000000000007</v>
      </c>
      <c r="O129" s="9">
        <f t="shared" si="15"/>
        <v>2.8889999999999998</v>
      </c>
    </row>
    <row r="130" spans="1:162" s="1" customFormat="1" ht="22.5" customHeight="1">
      <c r="A130" s="84" t="s">
        <v>161</v>
      </c>
      <c r="B130" s="85"/>
      <c r="C130" s="86"/>
      <c r="D130" s="60">
        <f>(D15+D39+D62+D89+D112)/5</f>
        <v>28.845199999999998</v>
      </c>
      <c r="E130" s="60">
        <f t="shared" ref="E130:O130" si="16">(E15+E39+E62+E89+E112)/5</f>
        <v>28.626799999999992</v>
      </c>
      <c r="F130" s="60">
        <f t="shared" si="16"/>
        <v>112.73339999999999</v>
      </c>
      <c r="G130" s="60">
        <f t="shared" si="16"/>
        <v>818.1558</v>
      </c>
      <c r="H130" s="60">
        <f t="shared" si="16"/>
        <v>0.45</v>
      </c>
      <c r="I130" s="60">
        <f t="shared" si="16"/>
        <v>80.268000000000001</v>
      </c>
      <c r="J130" s="60">
        <f t="shared" si="16"/>
        <v>0.29240000000000005</v>
      </c>
      <c r="K130" s="60">
        <f t="shared" si="16"/>
        <v>3.5526000000000004</v>
      </c>
      <c r="L130" s="60">
        <f t="shared" si="16"/>
        <v>155.2878</v>
      </c>
      <c r="M130" s="60">
        <f t="shared" si="16"/>
        <v>297.57479999999998</v>
      </c>
      <c r="N130" s="60">
        <f t="shared" si="16"/>
        <v>111.65920000000001</v>
      </c>
      <c r="O130" s="9">
        <f t="shared" si="16"/>
        <v>8.3802000000000003</v>
      </c>
    </row>
    <row r="131" spans="1:162" s="1" customFormat="1" ht="23.25" customHeight="1" thickBot="1">
      <c r="A131" s="87" t="s">
        <v>101</v>
      </c>
      <c r="B131" s="88"/>
      <c r="C131" s="89"/>
      <c r="D131" s="26">
        <f>D129+D130</f>
        <v>48.355199999999996</v>
      </c>
      <c r="E131" s="26">
        <f t="shared" ref="E131:O131" si="17">E129+E130</f>
        <v>51.2988</v>
      </c>
      <c r="F131" s="26">
        <f t="shared" si="17"/>
        <v>192.62139999999999</v>
      </c>
      <c r="G131" s="26">
        <f t="shared" si="17"/>
        <v>1425.5878</v>
      </c>
      <c r="H131" s="26">
        <f t="shared" si="17"/>
        <v>0.67920000000000003</v>
      </c>
      <c r="I131" s="26">
        <f t="shared" si="17"/>
        <v>84.867000000000004</v>
      </c>
      <c r="J131" s="26">
        <f t="shared" si="17"/>
        <v>0.41700000000000004</v>
      </c>
      <c r="K131" s="26">
        <f t="shared" si="17"/>
        <v>4.4526000000000003</v>
      </c>
      <c r="L131" s="26">
        <f t="shared" si="17"/>
        <v>500.47360000000003</v>
      </c>
      <c r="M131" s="26">
        <f t="shared" si="17"/>
        <v>587.48980000000006</v>
      </c>
      <c r="N131" s="26">
        <f t="shared" si="17"/>
        <v>170.34220000000002</v>
      </c>
      <c r="O131" s="27">
        <f t="shared" si="17"/>
        <v>11.2692</v>
      </c>
    </row>
    <row r="132" spans="1:162">
      <c r="A132" s="28"/>
      <c r="B132" s="29"/>
      <c r="C132" s="28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62" s="1" customFormat="1" ht="15" customHeight="1">
      <c r="A133" s="68" t="s">
        <v>163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1:16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</row>
    <row r="135" spans="1:162" ht="18.75" customHeight="1">
      <c r="A135" s="63" t="s">
        <v>142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</row>
    <row r="136" spans="1:162" s="17" customFormat="1" ht="25.5" customHeight="1">
      <c r="A136" s="63" t="s">
        <v>0</v>
      </c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</row>
    <row r="137" spans="1:162" ht="14.25" customHeight="1">
      <c r="A137" s="3" t="s">
        <v>1</v>
      </c>
      <c r="B137" s="4" t="s">
        <v>136</v>
      </c>
      <c r="C137" s="5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62" s="38" customFormat="1" ht="22.5" customHeight="1" thickBot="1">
      <c r="A138" s="64" t="s">
        <v>3</v>
      </c>
      <c r="B138" s="64"/>
      <c r="C138" s="76"/>
      <c r="D138" s="76"/>
      <c r="E138" s="76"/>
      <c r="F138" s="76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62" s="1" customFormat="1" ht="19.5" customHeight="1">
      <c r="A139" s="69" t="s">
        <v>4</v>
      </c>
      <c r="B139" s="71" t="s">
        <v>5</v>
      </c>
      <c r="C139" s="73" t="s">
        <v>6</v>
      </c>
      <c r="D139" s="66" t="s">
        <v>7</v>
      </c>
      <c r="E139" s="66"/>
      <c r="F139" s="66"/>
      <c r="G139" s="66" t="s">
        <v>8</v>
      </c>
      <c r="H139" s="66" t="s">
        <v>9</v>
      </c>
      <c r="I139" s="66"/>
      <c r="J139" s="66"/>
      <c r="K139" s="66"/>
      <c r="L139" s="66" t="s">
        <v>10</v>
      </c>
      <c r="M139" s="66"/>
      <c r="N139" s="66"/>
      <c r="O139" s="67"/>
    </row>
    <row r="140" spans="1:162" s="1" customFormat="1" ht="19.5" customHeight="1">
      <c r="A140" s="70"/>
      <c r="B140" s="72"/>
      <c r="C140" s="74"/>
      <c r="D140" s="55" t="s">
        <v>11</v>
      </c>
      <c r="E140" s="55" t="s">
        <v>12</v>
      </c>
      <c r="F140" s="55" t="s">
        <v>13</v>
      </c>
      <c r="G140" s="75"/>
      <c r="H140" s="55" t="s">
        <v>14</v>
      </c>
      <c r="I140" s="55" t="s">
        <v>15</v>
      </c>
      <c r="J140" s="55" t="s">
        <v>16</v>
      </c>
      <c r="K140" s="55" t="s">
        <v>17</v>
      </c>
      <c r="L140" s="55" t="s">
        <v>18</v>
      </c>
      <c r="M140" s="55" t="s">
        <v>19</v>
      </c>
      <c r="N140" s="55" t="s">
        <v>20</v>
      </c>
      <c r="O140" s="9" t="s">
        <v>21</v>
      </c>
    </row>
    <row r="141" spans="1:162" s="1" customFormat="1">
      <c r="A141" s="10"/>
      <c r="B141" s="11" t="s">
        <v>162</v>
      </c>
      <c r="C141" s="54"/>
      <c r="D141" s="55">
        <f>D142+D143+D144+D145</f>
        <v>16.7</v>
      </c>
      <c r="E141" s="55">
        <f t="shared" ref="E141:O141" si="18">E142+E143+E144+E145</f>
        <v>20.599999999999998</v>
      </c>
      <c r="F141" s="55">
        <f t="shared" si="18"/>
        <v>67.08</v>
      </c>
      <c r="G141" s="55">
        <f t="shared" si="18"/>
        <v>524</v>
      </c>
      <c r="H141" s="55">
        <f t="shared" si="18"/>
        <v>0.30000000000000004</v>
      </c>
      <c r="I141" s="55">
        <f t="shared" si="18"/>
        <v>40.9</v>
      </c>
      <c r="J141" s="55">
        <f t="shared" si="18"/>
        <v>0.14499999999999999</v>
      </c>
      <c r="K141" s="55">
        <f t="shared" si="18"/>
        <v>1.22</v>
      </c>
      <c r="L141" s="55">
        <f t="shared" si="18"/>
        <v>457.02</v>
      </c>
      <c r="M141" s="55">
        <f t="shared" si="18"/>
        <v>409.3</v>
      </c>
      <c r="N141" s="55">
        <f t="shared" si="18"/>
        <v>90.05</v>
      </c>
      <c r="O141" s="9">
        <f t="shared" si="18"/>
        <v>1.9700000000000002</v>
      </c>
    </row>
    <row r="142" spans="1:162" s="17" customFormat="1" ht="15.75" customHeight="1">
      <c r="A142" s="12">
        <v>7</v>
      </c>
      <c r="B142" s="13" t="s">
        <v>105</v>
      </c>
      <c r="C142" s="14" t="s">
        <v>106</v>
      </c>
      <c r="D142" s="15">
        <v>5.58</v>
      </c>
      <c r="E142" s="15">
        <v>8.32</v>
      </c>
      <c r="F142" s="15">
        <v>14.84</v>
      </c>
      <c r="G142" s="15">
        <v>157</v>
      </c>
      <c r="H142" s="15">
        <v>0.04</v>
      </c>
      <c r="I142" s="15">
        <v>0.06</v>
      </c>
      <c r="J142" s="15">
        <v>6.5000000000000002E-2</v>
      </c>
      <c r="K142" s="15">
        <v>0.48</v>
      </c>
      <c r="L142" s="15">
        <v>139.44</v>
      </c>
      <c r="M142" s="15">
        <v>96.3</v>
      </c>
      <c r="N142" s="15">
        <v>9.4499999999999993</v>
      </c>
      <c r="O142" s="16">
        <v>0.49</v>
      </c>
    </row>
    <row r="143" spans="1:162" s="17" customFormat="1" ht="15.75" customHeight="1">
      <c r="A143" s="18">
        <v>266</v>
      </c>
      <c r="B143" s="19" t="s">
        <v>160</v>
      </c>
      <c r="C143" s="20" t="s">
        <v>30</v>
      </c>
      <c r="D143" s="21">
        <v>7.16</v>
      </c>
      <c r="E143" s="21">
        <v>9.4</v>
      </c>
      <c r="F143" s="21">
        <v>28.8</v>
      </c>
      <c r="G143" s="21">
        <v>228.4</v>
      </c>
      <c r="H143" s="21">
        <v>0.16</v>
      </c>
      <c r="I143" s="21">
        <v>1.54</v>
      </c>
      <c r="J143" s="21">
        <v>0.06</v>
      </c>
      <c r="K143" s="21">
        <v>0.54</v>
      </c>
      <c r="L143" s="21">
        <v>156.80000000000001</v>
      </c>
      <c r="M143" s="21">
        <v>206</v>
      </c>
      <c r="N143" s="21">
        <v>55.6</v>
      </c>
      <c r="O143" s="22">
        <v>1.24</v>
      </c>
    </row>
    <row r="144" spans="1:162" s="17" customFormat="1" ht="15.75" customHeight="1">
      <c r="A144" s="18" t="s">
        <v>153</v>
      </c>
      <c r="B144" s="19" t="s">
        <v>57</v>
      </c>
      <c r="C144" s="20" t="s">
        <v>30</v>
      </c>
      <c r="D144" s="21">
        <v>3.16</v>
      </c>
      <c r="E144" s="21">
        <v>2.68</v>
      </c>
      <c r="F144" s="21">
        <v>15.94</v>
      </c>
      <c r="G144" s="21">
        <v>100.6</v>
      </c>
      <c r="H144" s="21">
        <v>0.04</v>
      </c>
      <c r="I144" s="21">
        <v>1.3</v>
      </c>
      <c r="J144" s="21">
        <v>0.02</v>
      </c>
      <c r="K144" s="21">
        <v>0</v>
      </c>
      <c r="L144" s="21">
        <v>125.78</v>
      </c>
      <c r="M144" s="21">
        <v>90</v>
      </c>
      <c r="N144" s="21">
        <v>14</v>
      </c>
      <c r="O144" s="22">
        <v>0.14000000000000001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</row>
    <row r="145" spans="1:162" s="17" customFormat="1" ht="15.75" customHeight="1">
      <c r="A145" s="18">
        <v>112</v>
      </c>
      <c r="B145" s="19" t="s">
        <v>81</v>
      </c>
      <c r="C145" s="20">
        <v>100</v>
      </c>
      <c r="D145" s="21">
        <v>0.8</v>
      </c>
      <c r="E145" s="21">
        <v>0.2</v>
      </c>
      <c r="F145" s="21">
        <v>7.5</v>
      </c>
      <c r="G145" s="21">
        <v>38</v>
      </c>
      <c r="H145" s="21">
        <v>0.06</v>
      </c>
      <c r="I145" s="21">
        <v>38</v>
      </c>
      <c r="J145" s="21">
        <v>0</v>
      </c>
      <c r="K145" s="21">
        <v>0.2</v>
      </c>
      <c r="L145" s="21">
        <v>35</v>
      </c>
      <c r="M145" s="21">
        <v>17</v>
      </c>
      <c r="N145" s="21">
        <v>11</v>
      </c>
      <c r="O145" s="22">
        <v>0.1</v>
      </c>
    </row>
    <row r="146" spans="1:162" s="1" customFormat="1">
      <c r="A146" s="10"/>
      <c r="B146" s="11" t="s">
        <v>161</v>
      </c>
      <c r="C146" s="54"/>
      <c r="D146" s="55">
        <f>D147+D148+D149+D150+D151+D152+D153</f>
        <v>24.700000000000003</v>
      </c>
      <c r="E146" s="55">
        <f t="shared" ref="E146:O146" si="19">E147+E148+E149+E150+E151+E152+E153</f>
        <v>28.279999999999998</v>
      </c>
      <c r="F146" s="55">
        <f t="shared" si="19"/>
        <v>116.44600000000001</v>
      </c>
      <c r="G146" s="55">
        <f t="shared" si="19"/>
        <v>847.98</v>
      </c>
      <c r="H146" s="55">
        <f t="shared" si="19"/>
        <v>0.37300000000000005</v>
      </c>
      <c r="I146" s="55">
        <f t="shared" si="19"/>
        <v>36.753999999999998</v>
      </c>
      <c r="J146" s="55">
        <f t="shared" si="19"/>
        <v>5.52</v>
      </c>
      <c r="K146" s="55">
        <f t="shared" si="19"/>
        <v>4.5229999999999997</v>
      </c>
      <c r="L146" s="55">
        <f t="shared" si="19"/>
        <v>138.39100000000002</v>
      </c>
      <c r="M146" s="55">
        <f t="shared" si="19"/>
        <v>363.233</v>
      </c>
      <c r="N146" s="55">
        <f t="shared" si="19"/>
        <v>117.79</v>
      </c>
      <c r="O146" s="9">
        <f t="shared" si="19"/>
        <v>10.317</v>
      </c>
    </row>
    <row r="147" spans="1:162" s="1" customFormat="1">
      <c r="A147" s="12" t="s">
        <v>108</v>
      </c>
      <c r="B147" s="13" t="s">
        <v>137</v>
      </c>
      <c r="C147" s="14" t="s">
        <v>60</v>
      </c>
      <c r="D147" s="15">
        <v>0.72</v>
      </c>
      <c r="E147" s="15">
        <v>6.52</v>
      </c>
      <c r="F147" s="15">
        <v>5.76</v>
      </c>
      <c r="G147" s="15">
        <v>99.2</v>
      </c>
      <c r="H147" s="15">
        <v>3.2000000000000001E-2</v>
      </c>
      <c r="I147" s="15">
        <v>4.08</v>
      </c>
      <c r="J147" s="15">
        <v>0</v>
      </c>
      <c r="K147" s="15">
        <v>0</v>
      </c>
      <c r="L147" s="15">
        <v>23.2</v>
      </c>
      <c r="M147" s="15">
        <v>0</v>
      </c>
      <c r="N147" s="15">
        <v>0</v>
      </c>
      <c r="O147" s="16">
        <v>0.88</v>
      </c>
    </row>
    <row r="148" spans="1:162" s="1" customFormat="1">
      <c r="A148" s="12" t="s">
        <v>109</v>
      </c>
      <c r="B148" s="13" t="s">
        <v>110</v>
      </c>
      <c r="C148" s="14">
        <v>250</v>
      </c>
      <c r="D148" s="15">
        <v>5.46</v>
      </c>
      <c r="E148" s="15">
        <v>6.47</v>
      </c>
      <c r="F148" s="15">
        <v>16.11</v>
      </c>
      <c r="G148" s="15">
        <v>144.61000000000001</v>
      </c>
      <c r="H148" s="15">
        <v>7.9000000000000001E-2</v>
      </c>
      <c r="I148" s="15">
        <v>17.914000000000001</v>
      </c>
      <c r="J148" s="15">
        <v>0</v>
      </c>
      <c r="K148" s="15">
        <v>0.13300000000000001</v>
      </c>
      <c r="L148" s="15">
        <v>49.661000000000001</v>
      </c>
      <c r="M148" s="15">
        <v>58.777000000000001</v>
      </c>
      <c r="N148" s="15">
        <v>27.48</v>
      </c>
      <c r="O148" s="16">
        <v>1.5369999999999999</v>
      </c>
    </row>
    <row r="149" spans="1:162" s="1" customFormat="1">
      <c r="A149" s="12" t="s">
        <v>102</v>
      </c>
      <c r="B149" s="13" t="s">
        <v>103</v>
      </c>
      <c r="C149" s="14">
        <v>80</v>
      </c>
      <c r="D149" s="15">
        <v>10.61</v>
      </c>
      <c r="E149" s="15">
        <v>8.98</v>
      </c>
      <c r="F149" s="15">
        <v>2.8159999999999998</v>
      </c>
      <c r="G149" s="15">
        <v>148</v>
      </c>
      <c r="H149" s="15">
        <v>0.16</v>
      </c>
      <c r="I149" s="15">
        <v>6.76</v>
      </c>
      <c r="J149" s="15">
        <v>4.62</v>
      </c>
      <c r="K149" s="15">
        <v>2.75</v>
      </c>
      <c r="L149" s="15">
        <v>26.59</v>
      </c>
      <c r="M149" s="15">
        <v>191.45599999999999</v>
      </c>
      <c r="N149" s="15">
        <v>13.98</v>
      </c>
      <c r="O149" s="16">
        <v>4</v>
      </c>
    </row>
    <row r="150" spans="1:162" s="1" customFormat="1">
      <c r="A150" s="12">
        <v>302</v>
      </c>
      <c r="B150" s="13" t="s">
        <v>49</v>
      </c>
      <c r="C150" s="14">
        <v>150</v>
      </c>
      <c r="D150" s="15">
        <v>4.67</v>
      </c>
      <c r="E150" s="15">
        <v>4.83</v>
      </c>
      <c r="F150" s="15">
        <v>20.6</v>
      </c>
      <c r="G150" s="15">
        <v>144.16999999999999</v>
      </c>
      <c r="H150" s="15">
        <v>0.05</v>
      </c>
      <c r="I150" s="15">
        <v>0</v>
      </c>
      <c r="J150" s="15">
        <v>0.3</v>
      </c>
      <c r="K150" s="15">
        <v>0.34</v>
      </c>
      <c r="L150" s="15">
        <v>8.5399999999999991</v>
      </c>
      <c r="M150" s="15">
        <v>49.6</v>
      </c>
      <c r="N150" s="15">
        <v>55.53</v>
      </c>
      <c r="O150" s="16">
        <v>2.48</v>
      </c>
    </row>
    <row r="151" spans="1:162" s="1" customFormat="1">
      <c r="A151" s="31">
        <v>537</v>
      </c>
      <c r="B151" s="32" t="s">
        <v>34</v>
      </c>
      <c r="C151" s="33" t="s">
        <v>30</v>
      </c>
      <c r="D151" s="34">
        <v>0.6</v>
      </c>
      <c r="E151" s="34">
        <v>0</v>
      </c>
      <c r="F151" s="34">
        <v>30.4</v>
      </c>
      <c r="G151" s="34">
        <v>125</v>
      </c>
      <c r="H151" s="34">
        <v>0.02</v>
      </c>
      <c r="I151" s="34">
        <v>8</v>
      </c>
      <c r="J151" s="34">
        <v>0.6</v>
      </c>
      <c r="K151" s="34">
        <v>0.8</v>
      </c>
      <c r="L151" s="34">
        <v>20</v>
      </c>
      <c r="M151" s="34">
        <v>36</v>
      </c>
      <c r="N151" s="34">
        <v>14</v>
      </c>
      <c r="O151" s="35">
        <v>0.6</v>
      </c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</row>
    <row r="152" spans="1:162" s="1" customFormat="1">
      <c r="A152" s="18">
        <v>108</v>
      </c>
      <c r="B152" s="19" t="s">
        <v>36</v>
      </c>
      <c r="C152" s="20" t="s">
        <v>28</v>
      </c>
      <c r="D152" s="21">
        <v>1.52</v>
      </c>
      <c r="E152" s="21">
        <v>0.16</v>
      </c>
      <c r="F152" s="21">
        <v>9.84</v>
      </c>
      <c r="G152" s="21">
        <v>47</v>
      </c>
      <c r="H152" s="21">
        <v>2.1999999999999999E-2</v>
      </c>
      <c r="I152" s="21">
        <v>0</v>
      </c>
      <c r="J152" s="21">
        <v>0</v>
      </c>
      <c r="K152" s="21">
        <v>0.22</v>
      </c>
      <c r="L152" s="21">
        <v>4</v>
      </c>
      <c r="M152" s="21">
        <v>13</v>
      </c>
      <c r="N152" s="21">
        <v>2.8</v>
      </c>
      <c r="O152" s="22">
        <v>0.22</v>
      </c>
    </row>
    <row r="153" spans="1:162" s="17" customFormat="1" ht="15.75" customHeight="1">
      <c r="A153" s="18">
        <v>588</v>
      </c>
      <c r="B153" s="19" t="s">
        <v>80</v>
      </c>
      <c r="C153" s="20">
        <v>40</v>
      </c>
      <c r="D153" s="21">
        <v>1.1200000000000001</v>
      </c>
      <c r="E153" s="21">
        <v>1.32</v>
      </c>
      <c r="F153" s="21">
        <v>30.92</v>
      </c>
      <c r="G153" s="21">
        <v>140</v>
      </c>
      <c r="H153" s="21">
        <v>0.01</v>
      </c>
      <c r="I153" s="21">
        <v>0</v>
      </c>
      <c r="J153" s="21">
        <v>0</v>
      </c>
      <c r="K153" s="21">
        <v>0.28000000000000003</v>
      </c>
      <c r="L153" s="21">
        <v>6.4</v>
      </c>
      <c r="M153" s="21">
        <v>14.4</v>
      </c>
      <c r="N153" s="21">
        <v>4</v>
      </c>
      <c r="O153" s="22">
        <v>0.6</v>
      </c>
    </row>
    <row r="154" spans="1:162" s="1" customFormat="1" ht="15.75" thickBot="1">
      <c r="A154" s="24"/>
      <c r="B154" s="57" t="s">
        <v>39</v>
      </c>
      <c r="C154" s="25"/>
      <c r="D154" s="26">
        <f t="shared" ref="D154:O154" si="20">D141+D146</f>
        <v>41.400000000000006</v>
      </c>
      <c r="E154" s="26">
        <f t="shared" si="20"/>
        <v>48.879999999999995</v>
      </c>
      <c r="F154" s="26">
        <f t="shared" si="20"/>
        <v>183.52600000000001</v>
      </c>
      <c r="G154" s="26">
        <f t="shared" si="20"/>
        <v>1371.98</v>
      </c>
      <c r="H154" s="26">
        <f t="shared" si="20"/>
        <v>0.67300000000000004</v>
      </c>
      <c r="I154" s="26">
        <f t="shared" si="20"/>
        <v>77.653999999999996</v>
      </c>
      <c r="J154" s="26">
        <f t="shared" si="20"/>
        <v>5.6649999999999991</v>
      </c>
      <c r="K154" s="26">
        <f t="shared" si="20"/>
        <v>5.7429999999999994</v>
      </c>
      <c r="L154" s="26">
        <f t="shared" si="20"/>
        <v>595.41100000000006</v>
      </c>
      <c r="M154" s="26">
        <f t="shared" si="20"/>
        <v>772.53300000000002</v>
      </c>
      <c r="N154" s="26">
        <f t="shared" si="20"/>
        <v>207.84</v>
      </c>
      <c r="O154" s="27">
        <f t="shared" si="20"/>
        <v>12.287000000000001</v>
      </c>
    </row>
    <row r="155" spans="1:162" s="1" customFormat="1">
      <c r="A155" s="28"/>
      <c r="B155" s="29"/>
      <c r="C155" s="28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62" s="1" customFormat="1" ht="15" customHeight="1">
      <c r="A156" s="68" t="s">
        <v>163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1:162" s="1" customForma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</row>
    <row r="158" spans="1:162" ht="18.75" customHeight="1">
      <c r="A158" s="63" t="s">
        <v>142</v>
      </c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</row>
    <row r="159" spans="1:162" ht="26.25" customHeight="1">
      <c r="A159" s="63" t="s">
        <v>0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</row>
    <row r="160" spans="1:162" ht="12.75" customHeight="1">
      <c r="A160" s="3" t="s">
        <v>1</v>
      </c>
      <c r="B160" s="4" t="s">
        <v>104</v>
      </c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s="42" customFormat="1" ht="23.25" customHeight="1" thickBot="1">
      <c r="A161" s="64" t="s">
        <v>3</v>
      </c>
      <c r="B161" s="64"/>
      <c r="C161" s="76"/>
      <c r="D161" s="76"/>
      <c r="E161" s="76"/>
      <c r="F161" s="76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 s="23" customFormat="1" ht="18.75" customHeight="1">
      <c r="A162" s="69" t="s">
        <v>4</v>
      </c>
      <c r="B162" s="71" t="s">
        <v>5</v>
      </c>
      <c r="C162" s="73" t="s">
        <v>6</v>
      </c>
      <c r="D162" s="66" t="s">
        <v>7</v>
      </c>
      <c r="E162" s="66"/>
      <c r="F162" s="66"/>
      <c r="G162" s="66" t="s">
        <v>8</v>
      </c>
      <c r="H162" s="66" t="s">
        <v>9</v>
      </c>
      <c r="I162" s="66"/>
      <c r="J162" s="66"/>
      <c r="K162" s="66"/>
      <c r="L162" s="66" t="s">
        <v>10</v>
      </c>
      <c r="M162" s="66"/>
      <c r="N162" s="66"/>
      <c r="O162" s="67"/>
    </row>
    <row r="163" spans="1:15" s="1" customFormat="1" ht="20.25" customHeight="1">
      <c r="A163" s="70"/>
      <c r="B163" s="72"/>
      <c r="C163" s="74"/>
      <c r="D163" s="55" t="s">
        <v>11</v>
      </c>
      <c r="E163" s="55" t="s">
        <v>12</v>
      </c>
      <c r="F163" s="55" t="s">
        <v>13</v>
      </c>
      <c r="G163" s="75"/>
      <c r="H163" s="55" t="s">
        <v>14</v>
      </c>
      <c r="I163" s="55" t="s">
        <v>15</v>
      </c>
      <c r="J163" s="55" t="s">
        <v>16</v>
      </c>
      <c r="K163" s="55" t="s">
        <v>17</v>
      </c>
      <c r="L163" s="55" t="s">
        <v>18</v>
      </c>
      <c r="M163" s="55" t="s">
        <v>19</v>
      </c>
      <c r="N163" s="55" t="s">
        <v>20</v>
      </c>
      <c r="O163" s="9" t="s">
        <v>21</v>
      </c>
    </row>
    <row r="164" spans="1:15" s="1" customFormat="1">
      <c r="A164" s="10"/>
      <c r="B164" s="11" t="s">
        <v>162</v>
      </c>
      <c r="C164" s="54"/>
      <c r="D164" s="55">
        <f t="shared" ref="D164:O164" si="21">D165+D166+D167+D168+D169</f>
        <v>18.709999999999997</v>
      </c>
      <c r="E164" s="55">
        <f t="shared" si="21"/>
        <v>23.81</v>
      </c>
      <c r="F164" s="55">
        <f t="shared" si="21"/>
        <v>69</v>
      </c>
      <c r="G164" s="55">
        <f t="shared" si="21"/>
        <v>566.02</v>
      </c>
      <c r="H164" s="55">
        <f t="shared" si="21"/>
        <v>0.21199999999999999</v>
      </c>
      <c r="I164" s="55">
        <f t="shared" si="21"/>
        <v>11.765000000000001</v>
      </c>
      <c r="J164" s="55">
        <f t="shared" si="21"/>
        <v>0.3</v>
      </c>
      <c r="K164" s="55">
        <f t="shared" si="21"/>
        <v>2.0699999999999998</v>
      </c>
      <c r="L164" s="55">
        <f t="shared" si="21"/>
        <v>273.70999999999998</v>
      </c>
      <c r="M164" s="55">
        <f t="shared" si="21"/>
        <v>401.77499999999998</v>
      </c>
      <c r="N164" s="55">
        <f t="shared" si="21"/>
        <v>48.865000000000002</v>
      </c>
      <c r="O164" s="9">
        <f t="shared" si="21"/>
        <v>5.45</v>
      </c>
    </row>
    <row r="165" spans="1:15" s="1" customFormat="1">
      <c r="A165" s="18" t="s">
        <v>113</v>
      </c>
      <c r="B165" s="19" t="s">
        <v>114</v>
      </c>
      <c r="C165" s="20" t="s">
        <v>25</v>
      </c>
      <c r="D165" s="21">
        <v>12.93</v>
      </c>
      <c r="E165" s="21">
        <v>20.07</v>
      </c>
      <c r="F165" s="21">
        <v>3.46</v>
      </c>
      <c r="G165" s="21">
        <v>244.62</v>
      </c>
      <c r="H165" s="21">
        <v>0.09</v>
      </c>
      <c r="I165" s="21">
        <v>0.46500000000000002</v>
      </c>
      <c r="J165" s="21">
        <v>0.3</v>
      </c>
      <c r="K165" s="21">
        <v>0.69</v>
      </c>
      <c r="L165" s="21">
        <v>122.31</v>
      </c>
      <c r="M165" s="21">
        <v>230.77500000000001</v>
      </c>
      <c r="N165" s="21">
        <v>18.465</v>
      </c>
      <c r="O165" s="22">
        <v>2.31</v>
      </c>
    </row>
    <row r="166" spans="1:15">
      <c r="A166" s="18">
        <v>495</v>
      </c>
      <c r="B166" s="19" t="s">
        <v>107</v>
      </c>
      <c r="C166" s="20" t="s">
        <v>30</v>
      </c>
      <c r="D166" s="21">
        <v>1.5</v>
      </c>
      <c r="E166" s="21">
        <v>1.3</v>
      </c>
      <c r="F166" s="21">
        <v>15.9</v>
      </c>
      <c r="G166" s="21">
        <v>81</v>
      </c>
      <c r="H166" s="21">
        <v>0.04</v>
      </c>
      <c r="I166" s="21">
        <v>1.3</v>
      </c>
      <c r="J166" s="21">
        <v>0</v>
      </c>
      <c r="K166" s="21">
        <v>0</v>
      </c>
      <c r="L166" s="21">
        <v>127</v>
      </c>
      <c r="M166" s="21">
        <v>127</v>
      </c>
      <c r="N166" s="21">
        <v>15</v>
      </c>
      <c r="O166" s="22">
        <v>0.4</v>
      </c>
    </row>
    <row r="167" spans="1:15" s="1" customFormat="1">
      <c r="A167" s="18" t="s">
        <v>35</v>
      </c>
      <c r="B167" s="19" t="s">
        <v>36</v>
      </c>
      <c r="C167" s="20">
        <v>20</v>
      </c>
      <c r="D167" s="21">
        <v>1.52</v>
      </c>
      <c r="E167" s="21">
        <v>0.16</v>
      </c>
      <c r="F167" s="21">
        <v>9.84</v>
      </c>
      <c r="G167" s="21">
        <v>47</v>
      </c>
      <c r="H167" s="21">
        <v>0.02</v>
      </c>
      <c r="I167" s="21">
        <v>0</v>
      </c>
      <c r="J167" s="21">
        <v>0</v>
      </c>
      <c r="K167" s="21">
        <v>0.22</v>
      </c>
      <c r="L167" s="21">
        <v>4</v>
      </c>
      <c r="M167" s="21">
        <v>13</v>
      </c>
      <c r="N167" s="21">
        <v>2.8</v>
      </c>
      <c r="O167" s="22">
        <v>0.22</v>
      </c>
    </row>
    <row r="168" spans="1:15" s="8" customFormat="1" ht="15.75" customHeight="1">
      <c r="A168" s="18" t="s">
        <v>149</v>
      </c>
      <c r="B168" s="19" t="s">
        <v>150</v>
      </c>
      <c r="C168" s="20" t="s">
        <v>68</v>
      </c>
      <c r="D168" s="21">
        <v>2.36</v>
      </c>
      <c r="E168" s="21">
        <v>1.88</v>
      </c>
      <c r="F168" s="21">
        <v>30</v>
      </c>
      <c r="G168" s="21">
        <v>146.4</v>
      </c>
      <c r="H168" s="21">
        <v>3.2000000000000001E-2</v>
      </c>
      <c r="I168" s="21">
        <v>0</v>
      </c>
      <c r="J168" s="21">
        <v>0</v>
      </c>
      <c r="K168" s="21">
        <v>0.96</v>
      </c>
      <c r="L168" s="21">
        <v>4.4000000000000004</v>
      </c>
      <c r="M168" s="21">
        <v>20</v>
      </c>
      <c r="N168" s="21">
        <v>3.6</v>
      </c>
      <c r="O168" s="22">
        <v>0.32</v>
      </c>
    </row>
    <row r="169" spans="1:15" s="17" customFormat="1" ht="15.75" customHeight="1">
      <c r="A169" s="18" t="s">
        <v>37</v>
      </c>
      <c r="B169" s="19" t="s">
        <v>38</v>
      </c>
      <c r="C169" s="20" t="s">
        <v>33</v>
      </c>
      <c r="D169" s="21">
        <v>0.4</v>
      </c>
      <c r="E169" s="21">
        <v>0.4</v>
      </c>
      <c r="F169" s="21">
        <v>9.8000000000000007</v>
      </c>
      <c r="G169" s="21">
        <v>47</v>
      </c>
      <c r="H169" s="21">
        <v>0.03</v>
      </c>
      <c r="I169" s="21">
        <v>10</v>
      </c>
      <c r="J169" s="21">
        <v>0</v>
      </c>
      <c r="K169" s="21">
        <v>0.2</v>
      </c>
      <c r="L169" s="21">
        <v>16</v>
      </c>
      <c r="M169" s="21">
        <v>11</v>
      </c>
      <c r="N169" s="21">
        <v>9</v>
      </c>
      <c r="O169" s="22">
        <v>2.2000000000000002</v>
      </c>
    </row>
    <row r="170" spans="1:15">
      <c r="A170" s="10"/>
      <c r="B170" s="11" t="s">
        <v>161</v>
      </c>
      <c r="C170" s="54"/>
      <c r="D170" s="55">
        <f>D171+D172+D173+D174+D175+D176</f>
        <v>28.475999999999999</v>
      </c>
      <c r="E170" s="55">
        <f t="shared" ref="E170:O170" si="22">E171+E172+E173+E174+E175+E176</f>
        <v>26.282</v>
      </c>
      <c r="F170" s="55">
        <f t="shared" si="22"/>
        <v>111.822</v>
      </c>
      <c r="G170" s="55">
        <f t="shared" si="22"/>
        <v>721.67</v>
      </c>
      <c r="H170" s="55">
        <f t="shared" si="22"/>
        <v>0.23799999999999996</v>
      </c>
      <c r="I170" s="55">
        <f t="shared" si="22"/>
        <v>34.635999999999996</v>
      </c>
      <c r="J170" s="55">
        <f t="shared" si="22"/>
        <v>0</v>
      </c>
      <c r="K170" s="55">
        <f t="shared" si="22"/>
        <v>0.84799999999999998</v>
      </c>
      <c r="L170" s="55">
        <f t="shared" si="22"/>
        <v>110.45599999999999</v>
      </c>
      <c r="M170" s="55">
        <f t="shared" si="22"/>
        <v>204.42400000000001</v>
      </c>
      <c r="N170" s="55">
        <f t="shared" si="22"/>
        <v>62.749999999999993</v>
      </c>
      <c r="O170" s="9">
        <f t="shared" si="22"/>
        <v>3.8040000000000003</v>
      </c>
    </row>
    <row r="171" spans="1:15" ht="16.5" customHeight="1">
      <c r="A171" s="12" t="s">
        <v>117</v>
      </c>
      <c r="B171" s="13" t="s">
        <v>118</v>
      </c>
      <c r="C171" s="14">
        <v>60</v>
      </c>
      <c r="D171" s="15">
        <v>1.34</v>
      </c>
      <c r="E171" s="15">
        <v>0.97</v>
      </c>
      <c r="F171" s="15">
        <v>6.73</v>
      </c>
      <c r="G171" s="15">
        <v>41.59</v>
      </c>
      <c r="H171" s="15">
        <v>1.2E-2</v>
      </c>
      <c r="I171" s="15">
        <v>2.88</v>
      </c>
      <c r="J171" s="15">
        <v>0</v>
      </c>
      <c r="K171" s="15">
        <v>0</v>
      </c>
      <c r="L171" s="15">
        <v>25.547999999999998</v>
      </c>
      <c r="M171" s="15">
        <v>24.6</v>
      </c>
      <c r="N171" s="15">
        <v>7.8</v>
      </c>
      <c r="O171" s="16">
        <v>1.2E-2</v>
      </c>
    </row>
    <row r="172" spans="1:15" ht="25.5">
      <c r="A172" s="12" t="s">
        <v>119</v>
      </c>
      <c r="B172" s="13" t="s">
        <v>120</v>
      </c>
      <c r="C172" s="14">
        <v>200</v>
      </c>
      <c r="D172" s="15">
        <v>8.0559999999999992</v>
      </c>
      <c r="E172" s="15">
        <v>6.1520000000000001</v>
      </c>
      <c r="F172" s="15">
        <v>7.3120000000000003</v>
      </c>
      <c r="G172" s="15">
        <v>117.68</v>
      </c>
      <c r="H172" s="15">
        <v>8.7999999999999995E-2</v>
      </c>
      <c r="I172" s="15">
        <v>25.056000000000001</v>
      </c>
      <c r="J172" s="15">
        <v>0</v>
      </c>
      <c r="K172" s="15">
        <v>0.128</v>
      </c>
      <c r="L172" s="15">
        <v>33.368000000000002</v>
      </c>
      <c r="M172" s="15">
        <v>56.264000000000003</v>
      </c>
      <c r="N172" s="15">
        <v>16.07</v>
      </c>
      <c r="O172" s="16">
        <v>0.95199999999999996</v>
      </c>
    </row>
    <row r="173" spans="1:15" ht="15.75" customHeight="1">
      <c r="A173" s="12" t="s">
        <v>121</v>
      </c>
      <c r="B173" s="13" t="s">
        <v>140</v>
      </c>
      <c r="C173" s="14" t="s">
        <v>30</v>
      </c>
      <c r="D173" s="15">
        <v>15.74</v>
      </c>
      <c r="E173" s="15">
        <v>18.760000000000002</v>
      </c>
      <c r="F173" s="15">
        <v>38.159999999999997</v>
      </c>
      <c r="G173" s="15">
        <v>384.6</v>
      </c>
      <c r="H173" s="15">
        <v>0.06</v>
      </c>
      <c r="I173" s="15">
        <v>2.4</v>
      </c>
      <c r="J173" s="15">
        <v>0</v>
      </c>
      <c r="K173" s="15">
        <v>0.22</v>
      </c>
      <c r="L173" s="15">
        <v>18.54</v>
      </c>
      <c r="M173" s="15">
        <v>78.959999999999994</v>
      </c>
      <c r="N173" s="15">
        <v>26.68</v>
      </c>
      <c r="O173" s="16">
        <v>0.74</v>
      </c>
    </row>
    <row r="174" spans="1:15" s="17" customFormat="1" ht="15.75" customHeight="1">
      <c r="A174" s="18">
        <v>526</v>
      </c>
      <c r="B174" s="19" t="s">
        <v>98</v>
      </c>
      <c r="C174" s="20" t="s">
        <v>30</v>
      </c>
      <c r="D174" s="21">
        <v>0.5</v>
      </c>
      <c r="E174" s="21">
        <v>0</v>
      </c>
      <c r="F174" s="21">
        <v>43.1</v>
      </c>
      <c r="G174" s="21">
        <v>96</v>
      </c>
      <c r="H174" s="21">
        <v>0.02</v>
      </c>
      <c r="I174" s="21">
        <v>4.3</v>
      </c>
      <c r="J174" s="21">
        <v>0</v>
      </c>
      <c r="K174" s="21">
        <v>0</v>
      </c>
      <c r="L174" s="21">
        <v>22</v>
      </c>
      <c r="M174" s="21">
        <v>0</v>
      </c>
      <c r="N174" s="21">
        <v>0</v>
      </c>
      <c r="O174" s="22">
        <v>1.1000000000000001</v>
      </c>
    </row>
    <row r="175" spans="1:15">
      <c r="A175" s="12">
        <v>108</v>
      </c>
      <c r="B175" s="13" t="s">
        <v>36</v>
      </c>
      <c r="C175" s="14" t="s">
        <v>28</v>
      </c>
      <c r="D175" s="15">
        <v>1.52</v>
      </c>
      <c r="E175" s="15">
        <v>0.16</v>
      </c>
      <c r="F175" s="15">
        <v>9.84</v>
      </c>
      <c r="G175" s="15">
        <v>47</v>
      </c>
      <c r="H175" s="15">
        <v>2.1999999999999999E-2</v>
      </c>
      <c r="I175" s="15">
        <v>0</v>
      </c>
      <c r="J175" s="15">
        <v>0</v>
      </c>
      <c r="K175" s="15">
        <v>0.22</v>
      </c>
      <c r="L175" s="15">
        <v>4</v>
      </c>
      <c r="M175" s="15">
        <v>13</v>
      </c>
      <c r="N175" s="15">
        <v>2.8</v>
      </c>
      <c r="O175" s="16">
        <v>0.22</v>
      </c>
    </row>
    <row r="176" spans="1:15">
      <c r="A176" s="18" t="s">
        <v>53</v>
      </c>
      <c r="B176" s="19" t="s">
        <v>54</v>
      </c>
      <c r="C176" s="20" t="s">
        <v>28</v>
      </c>
      <c r="D176" s="21">
        <v>1.32</v>
      </c>
      <c r="E176" s="21">
        <v>0.24</v>
      </c>
      <c r="F176" s="21">
        <v>6.68</v>
      </c>
      <c r="G176" s="21">
        <v>34.799999999999997</v>
      </c>
      <c r="H176" s="21">
        <v>3.5999999999999997E-2</v>
      </c>
      <c r="I176" s="21">
        <v>0</v>
      </c>
      <c r="J176" s="21">
        <v>0</v>
      </c>
      <c r="K176" s="21">
        <v>0.28000000000000003</v>
      </c>
      <c r="L176" s="21">
        <v>7</v>
      </c>
      <c r="M176" s="21">
        <v>31.6</v>
      </c>
      <c r="N176" s="21">
        <v>9.4</v>
      </c>
      <c r="O176" s="22">
        <v>0.78</v>
      </c>
    </row>
    <row r="177" spans="1:19" s="17" customFormat="1" ht="15.75" customHeight="1" thickBot="1">
      <c r="A177" s="24"/>
      <c r="B177" s="57" t="s">
        <v>39</v>
      </c>
      <c r="C177" s="25"/>
      <c r="D177" s="26">
        <f t="shared" ref="D177:O177" si="23">D164+D170</f>
        <v>47.185999999999993</v>
      </c>
      <c r="E177" s="26">
        <f t="shared" si="23"/>
        <v>50.091999999999999</v>
      </c>
      <c r="F177" s="26">
        <f t="shared" si="23"/>
        <v>180.822</v>
      </c>
      <c r="G177" s="26">
        <f t="shared" si="23"/>
        <v>1287.69</v>
      </c>
      <c r="H177" s="26">
        <f t="shared" si="23"/>
        <v>0.44999999999999996</v>
      </c>
      <c r="I177" s="26">
        <f t="shared" si="23"/>
        <v>46.400999999999996</v>
      </c>
      <c r="J177" s="26">
        <f t="shared" si="23"/>
        <v>0.3</v>
      </c>
      <c r="K177" s="26">
        <f t="shared" si="23"/>
        <v>2.9179999999999997</v>
      </c>
      <c r="L177" s="26">
        <f t="shared" si="23"/>
        <v>384.16599999999994</v>
      </c>
      <c r="M177" s="26">
        <f t="shared" si="23"/>
        <v>606.19899999999996</v>
      </c>
      <c r="N177" s="26">
        <f t="shared" si="23"/>
        <v>111.61499999999999</v>
      </c>
      <c r="O177" s="27">
        <f t="shared" si="23"/>
        <v>9.2540000000000013</v>
      </c>
    </row>
    <row r="178" spans="1:19" s="17" customFormat="1" ht="15.75" customHeight="1">
      <c r="A178" s="28"/>
      <c r="B178" s="29"/>
      <c r="C178" s="28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1:19" s="1" customFormat="1" ht="15" customHeight="1">
      <c r="A179" s="68" t="s">
        <v>163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1:19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1:19" ht="18.75" customHeight="1">
      <c r="A181" s="63" t="s">
        <v>142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</row>
    <row r="182" spans="1:19" ht="28.5" customHeight="1">
      <c r="A182" s="63" t="s">
        <v>0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</row>
    <row r="183" spans="1:19">
      <c r="A183" s="3" t="s">
        <v>1</v>
      </c>
      <c r="B183" s="4" t="s">
        <v>112</v>
      </c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9" s="43" customFormat="1" ht="24.75" customHeight="1" thickBot="1">
      <c r="A184" s="64" t="s">
        <v>3</v>
      </c>
      <c r="B184" s="64"/>
      <c r="C184" s="76"/>
      <c r="D184" s="76"/>
      <c r="E184" s="76"/>
      <c r="F184" s="76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9" s="23" customFormat="1" ht="19.5" customHeight="1">
      <c r="A185" s="69" t="s">
        <v>4</v>
      </c>
      <c r="B185" s="71" t="s">
        <v>5</v>
      </c>
      <c r="C185" s="73" t="s">
        <v>6</v>
      </c>
      <c r="D185" s="66" t="s">
        <v>7</v>
      </c>
      <c r="E185" s="66"/>
      <c r="F185" s="66"/>
      <c r="G185" s="66" t="s">
        <v>8</v>
      </c>
      <c r="H185" s="66" t="s">
        <v>9</v>
      </c>
      <c r="I185" s="66"/>
      <c r="J185" s="66"/>
      <c r="K185" s="66"/>
      <c r="L185" s="66" t="s">
        <v>10</v>
      </c>
      <c r="M185" s="66"/>
      <c r="N185" s="66"/>
      <c r="O185" s="67"/>
    </row>
    <row r="186" spans="1:19" s="1" customFormat="1" ht="21.75" customHeight="1">
      <c r="A186" s="70"/>
      <c r="B186" s="72"/>
      <c r="C186" s="74"/>
      <c r="D186" s="60" t="s">
        <v>11</v>
      </c>
      <c r="E186" s="60" t="s">
        <v>12</v>
      </c>
      <c r="F186" s="60" t="s">
        <v>13</v>
      </c>
      <c r="G186" s="75"/>
      <c r="H186" s="60" t="s">
        <v>14</v>
      </c>
      <c r="I186" s="60" t="s">
        <v>15</v>
      </c>
      <c r="J186" s="60" t="s">
        <v>16</v>
      </c>
      <c r="K186" s="60" t="s">
        <v>17</v>
      </c>
      <c r="L186" s="60" t="s">
        <v>18</v>
      </c>
      <c r="M186" s="60" t="s">
        <v>19</v>
      </c>
      <c r="N186" s="60" t="s">
        <v>20</v>
      </c>
      <c r="O186" s="9" t="s">
        <v>21</v>
      </c>
    </row>
    <row r="187" spans="1:19" s="1" customFormat="1" ht="18.75" customHeight="1">
      <c r="A187" s="10"/>
      <c r="B187" s="11" t="s">
        <v>162</v>
      </c>
      <c r="C187" s="59"/>
      <c r="D187" s="60">
        <f>D188+D189+D190</f>
        <v>17.420000000000002</v>
      </c>
      <c r="E187" s="60">
        <f t="shared" ref="E187:O187" si="24">E188+E189+E190</f>
        <v>22.38</v>
      </c>
      <c r="F187" s="60">
        <f t="shared" si="24"/>
        <v>79.72</v>
      </c>
      <c r="G187" s="60">
        <f t="shared" si="24"/>
        <v>580.12</v>
      </c>
      <c r="H187" s="60">
        <f t="shared" si="24"/>
        <v>0.22800000000000001</v>
      </c>
      <c r="I187" s="60">
        <f t="shared" si="24"/>
        <v>2.66</v>
      </c>
      <c r="J187" s="60">
        <f t="shared" si="24"/>
        <v>0.08</v>
      </c>
      <c r="K187" s="60">
        <f t="shared" si="24"/>
        <v>0.26</v>
      </c>
      <c r="L187" s="60">
        <f t="shared" si="24"/>
        <v>282.76</v>
      </c>
      <c r="M187" s="60">
        <f t="shared" si="24"/>
        <v>245.2</v>
      </c>
      <c r="N187" s="60">
        <f t="shared" si="24"/>
        <v>78</v>
      </c>
      <c r="O187" s="9">
        <f t="shared" si="24"/>
        <v>4.04</v>
      </c>
    </row>
    <row r="188" spans="1:19" s="1" customFormat="1">
      <c r="A188" s="18" t="s">
        <v>41</v>
      </c>
      <c r="B188" s="19" t="s">
        <v>42</v>
      </c>
      <c r="C188" s="20" t="s">
        <v>68</v>
      </c>
      <c r="D188" s="21">
        <v>2.4</v>
      </c>
      <c r="E188" s="21">
        <v>8.6</v>
      </c>
      <c r="F188" s="21">
        <v>14.6</v>
      </c>
      <c r="G188" s="21">
        <v>146</v>
      </c>
      <c r="H188" s="21">
        <v>4.8000000000000001E-2</v>
      </c>
      <c r="I188" s="21">
        <v>0</v>
      </c>
      <c r="J188" s="21">
        <v>0</v>
      </c>
      <c r="K188" s="21">
        <v>0</v>
      </c>
      <c r="L188" s="21">
        <v>8.1</v>
      </c>
      <c r="M188" s="21">
        <v>0</v>
      </c>
      <c r="N188" s="21">
        <v>9.9</v>
      </c>
      <c r="O188" s="22">
        <v>0.62</v>
      </c>
    </row>
    <row r="189" spans="1:19" s="1" customFormat="1">
      <c r="A189" s="18" t="s">
        <v>90</v>
      </c>
      <c r="B189" s="19" t="s">
        <v>91</v>
      </c>
      <c r="C189" s="20" t="s">
        <v>30</v>
      </c>
      <c r="D189" s="21">
        <v>11.14</v>
      </c>
      <c r="E189" s="21">
        <v>9.98</v>
      </c>
      <c r="F189" s="21">
        <v>40.06</v>
      </c>
      <c r="G189" s="21">
        <v>286.76</v>
      </c>
      <c r="H189" s="21">
        <v>0.14000000000000001</v>
      </c>
      <c r="I189" s="21">
        <v>1.36</v>
      </c>
      <c r="J189" s="21">
        <v>0.08</v>
      </c>
      <c r="K189" s="21">
        <v>0.24</v>
      </c>
      <c r="L189" s="21">
        <v>144</v>
      </c>
      <c r="M189" s="21">
        <v>219</v>
      </c>
      <c r="N189" s="21">
        <v>50</v>
      </c>
      <c r="O189" s="22">
        <v>2.38</v>
      </c>
    </row>
    <row r="190" spans="1:19" s="17" customFormat="1" ht="15.75" customHeight="1">
      <c r="A190" s="18" t="s">
        <v>154</v>
      </c>
      <c r="B190" s="19" t="s">
        <v>155</v>
      </c>
      <c r="C190" s="20" t="s">
        <v>30</v>
      </c>
      <c r="D190" s="21">
        <v>3.88</v>
      </c>
      <c r="E190" s="21">
        <v>3.8</v>
      </c>
      <c r="F190" s="21">
        <v>25.06</v>
      </c>
      <c r="G190" s="21">
        <v>147.36000000000001</v>
      </c>
      <c r="H190" s="21">
        <v>0.04</v>
      </c>
      <c r="I190" s="21">
        <v>1.3</v>
      </c>
      <c r="J190" s="21">
        <v>0</v>
      </c>
      <c r="K190" s="21">
        <v>0.02</v>
      </c>
      <c r="L190" s="21">
        <v>130.66</v>
      </c>
      <c r="M190" s="21">
        <v>26.2</v>
      </c>
      <c r="N190" s="21">
        <v>18.100000000000001</v>
      </c>
      <c r="O190" s="22">
        <v>1.04</v>
      </c>
      <c r="P190" s="36"/>
      <c r="Q190" s="36"/>
      <c r="R190" s="36"/>
      <c r="S190" s="36"/>
    </row>
    <row r="191" spans="1:19" ht="18" customHeight="1">
      <c r="A191" s="10"/>
      <c r="B191" s="11" t="s">
        <v>161</v>
      </c>
      <c r="C191" s="59"/>
      <c r="D191" s="60">
        <f>D192+D193+D194+D195+D196+D197+D198+D199</f>
        <v>24.524000000000001</v>
      </c>
      <c r="E191" s="60">
        <f t="shared" ref="E191:O191" si="25">E192+E193+E194+E195+E196+E197+E198+E199</f>
        <v>27.759999999999998</v>
      </c>
      <c r="F191" s="60">
        <f t="shared" si="25"/>
        <v>135.89000000000001</v>
      </c>
      <c r="G191" s="60">
        <f t="shared" si="25"/>
        <v>802.29000000000008</v>
      </c>
      <c r="H191" s="60">
        <f t="shared" si="25"/>
        <v>1.3840000000000001</v>
      </c>
      <c r="I191" s="60">
        <f t="shared" si="25"/>
        <v>74.370999999999995</v>
      </c>
      <c r="J191" s="60">
        <f t="shared" si="25"/>
        <v>0.01</v>
      </c>
      <c r="K191" s="60">
        <f t="shared" si="25"/>
        <v>1.35</v>
      </c>
      <c r="L191" s="60">
        <f t="shared" si="25"/>
        <v>198.59100000000001</v>
      </c>
      <c r="M191" s="60">
        <f t="shared" si="25"/>
        <v>168.92</v>
      </c>
      <c r="N191" s="60">
        <f t="shared" si="25"/>
        <v>46.777000000000001</v>
      </c>
      <c r="O191" s="9">
        <f t="shared" si="25"/>
        <v>8.1219999999999999</v>
      </c>
    </row>
    <row r="192" spans="1:19">
      <c r="A192" s="12" t="s">
        <v>83</v>
      </c>
      <c r="B192" s="13" t="s">
        <v>123</v>
      </c>
      <c r="C192" s="14">
        <v>60</v>
      </c>
      <c r="D192" s="15">
        <v>0.72</v>
      </c>
      <c r="E192" s="15">
        <v>2.7</v>
      </c>
      <c r="F192" s="15">
        <v>3.9</v>
      </c>
      <c r="G192" s="15">
        <v>39.6</v>
      </c>
      <c r="H192" s="15">
        <v>7.0000000000000001E-3</v>
      </c>
      <c r="I192" s="15">
        <v>0.70499999999999996</v>
      </c>
      <c r="J192" s="15">
        <v>0</v>
      </c>
      <c r="K192" s="15">
        <v>0</v>
      </c>
      <c r="L192" s="15">
        <v>16.305</v>
      </c>
      <c r="M192" s="15">
        <v>0</v>
      </c>
      <c r="N192" s="15">
        <v>3.637</v>
      </c>
      <c r="O192" s="16">
        <v>0.56999999999999995</v>
      </c>
    </row>
    <row r="193" spans="1:15" s="45" customFormat="1" ht="25.5" customHeight="1">
      <c r="A193" s="18">
        <v>143</v>
      </c>
      <c r="B193" s="19" t="s">
        <v>164</v>
      </c>
      <c r="C193" s="20">
        <v>250</v>
      </c>
      <c r="D193" s="21">
        <v>3.4</v>
      </c>
      <c r="E193" s="21">
        <v>3.8</v>
      </c>
      <c r="F193" s="21">
        <v>28.73</v>
      </c>
      <c r="G193" s="44">
        <v>144</v>
      </c>
      <c r="H193" s="21">
        <v>1.08</v>
      </c>
      <c r="I193" s="21">
        <v>6.0000000000000001E-3</v>
      </c>
      <c r="J193" s="21">
        <v>0.01</v>
      </c>
      <c r="K193" s="21">
        <v>0.3</v>
      </c>
      <c r="L193" s="21">
        <v>12.96</v>
      </c>
      <c r="M193" s="21">
        <v>76.52</v>
      </c>
      <c r="N193" s="21">
        <v>8.34</v>
      </c>
      <c r="O193" s="22">
        <v>0.1</v>
      </c>
    </row>
    <row r="194" spans="1:15" ht="25.5">
      <c r="A194" s="12">
        <v>143</v>
      </c>
      <c r="B194" s="13" t="s">
        <v>124</v>
      </c>
      <c r="C194" s="14">
        <v>150</v>
      </c>
      <c r="D194" s="15">
        <v>3.1080000000000001</v>
      </c>
      <c r="E194" s="15">
        <v>5.7</v>
      </c>
      <c r="F194" s="15">
        <v>31.8</v>
      </c>
      <c r="G194" s="46">
        <v>130.99</v>
      </c>
      <c r="H194" s="15">
        <v>7.4999999999999997E-2</v>
      </c>
      <c r="I194" s="15">
        <v>15.3</v>
      </c>
      <c r="J194" s="15">
        <v>0</v>
      </c>
      <c r="K194" s="15">
        <v>0</v>
      </c>
      <c r="L194" s="15">
        <v>60.99</v>
      </c>
      <c r="M194" s="15">
        <v>0</v>
      </c>
      <c r="N194" s="15">
        <v>0</v>
      </c>
      <c r="O194" s="16">
        <v>2.1659999999999999</v>
      </c>
    </row>
    <row r="195" spans="1:15">
      <c r="A195" s="12" t="s">
        <v>125</v>
      </c>
      <c r="B195" s="13" t="s">
        <v>139</v>
      </c>
      <c r="C195" s="14">
        <v>80</v>
      </c>
      <c r="D195" s="15">
        <v>11.336</v>
      </c>
      <c r="E195" s="15">
        <v>14.66</v>
      </c>
      <c r="F195" s="15">
        <v>2.8</v>
      </c>
      <c r="G195" s="15">
        <v>198</v>
      </c>
      <c r="H195" s="15">
        <v>4.8000000000000001E-2</v>
      </c>
      <c r="I195" s="15">
        <v>0.86</v>
      </c>
      <c r="J195" s="15">
        <v>0</v>
      </c>
      <c r="K195" s="15">
        <v>0</v>
      </c>
      <c r="L195" s="15">
        <v>11.336</v>
      </c>
      <c r="M195" s="15">
        <v>0</v>
      </c>
      <c r="N195" s="15">
        <v>0</v>
      </c>
      <c r="O195" s="16">
        <v>2.1360000000000001</v>
      </c>
    </row>
    <row r="196" spans="1:15">
      <c r="A196" s="12">
        <v>527</v>
      </c>
      <c r="B196" s="13" t="s">
        <v>52</v>
      </c>
      <c r="C196" s="14" t="s">
        <v>30</v>
      </c>
      <c r="D196" s="15">
        <v>0.5</v>
      </c>
      <c r="E196" s="15">
        <v>0</v>
      </c>
      <c r="F196" s="15">
        <v>27</v>
      </c>
      <c r="G196" s="15">
        <v>110</v>
      </c>
      <c r="H196" s="15">
        <v>0</v>
      </c>
      <c r="I196" s="15">
        <v>0.5</v>
      </c>
      <c r="J196" s="15">
        <v>0</v>
      </c>
      <c r="K196" s="15">
        <v>0</v>
      </c>
      <c r="L196" s="15">
        <v>28</v>
      </c>
      <c r="M196" s="15">
        <v>0</v>
      </c>
      <c r="N196" s="15">
        <v>0</v>
      </c>
      <c r="O196" s="16">
        <v>1.5</v>
      </c>
    </row>
    <row r="197" spans="1:15">
      <c r="A197" s="12" t="s">
        <v>35</v>
      </c>
      <c r="B197" s="13" t="s">
        <v>36</v>
      </c>
      <c r="C197" s="14">
        <v>30</v>
      </c>
      <c r="D197" s="15">
        <v>2.2799999999999998</v>
      </c>
      <c r="E197" s="15">
        <v>0.24</v>
      </c>
      <c r="F197" s="15">
        <v>14.76</v>
      </c>
      <c r="G197" s="15">
        <v>70.5</v>
      </c>
      <c r="H197" s="15">
        <v>0.03</v>
      </c>
      <c r="I197" s="15">
        <v>0</v>
      </c>
      <c r="J197" s="15">
        <v>0</v>
      </c>
      <c r="K197" s="15">
        <v>0.33</v>
      </c>
      <c r="L197" s="15">
        <v>6</v>
      </c>
      <c r="M197" s="15">
        <v>19.5</v>
      </c>
      <c r="N197" s="15">
        <v>4.2</v>
      </c>
      <c r="O197" s="16">
        <v>0.33</v>
      </c>
    </row>
    <row r="198" spans="1:15">
      <c r="A198" s="12" t="s">
        <v>53</v>
      </c>
      <c r="B198" s="13" t="s">
        <v>54</v>
      </c>
      <c r="C198" s="14" t="s">
        <v>51</v>
      </c>
      <c r="D198" s="15">
        <v>1.98</v>
      </c>
      <c r="E198" s="15">
        <v>0.36</v>
      </c>
      <c r="F198" s="15">
        <v>10.02</v>
      </c>
      <c r="G198" s="15">
        <v>52.2</v>
      </c>
      <c r="H198" s="15">
        <v>5.3999999999999999E-2</v>
      </c>
      <c r="I198" s="15">
        <v>0</v>
      </c>
      <c r="J198" s="15">
        <v>0</v>
      </c>
      <c r="K198" s="15">
        <v>0.42</v>
      </c>
      <c r="L198" s="15">
        <v>10.5</v>
      </c>
      <c r="M198" s="15">
        <v>47.4</v>
      </c>
      <c r="N198" s="15">
        <v>14.1</v>
      </c>
      <c r="O198" s="16">
        <v>1.17</v>
      </c>
    </row>
    <row r="199" spans="1:15">
      <c r="A199" s="31" t="s">
        <v>37</v>
      </c>
      <c r="B199" s="32" t="s">
        <v>81</v>
      </c>
      <c r="C199" s="33">
        <v>150</v>
      </c>
      <c r="D199" s="34">
        <v>1.2</v>
      </c>
      <c r="E199" s="34">
        <v>0.3</v>
      </c>
      <c r="F199" s="34">
        <v>16.88</v>
      </c>
      <c r="G199" s="34">
        <v>57</v>
      </c>
      <c r="H199" s="34">
        <v>0.09</v>
      </c>
      <c r="I199" s="34">
        <v>57</v>
      </c>
      <c r="J199" s="34">
        <v>0</v>
      </c>
      <c r="K199" s="34">
        <v>0.3</v>
      </c>
      <c r="L199" s="34">
        <v>52.5</v>
      </c>
      <c r="M199" s="34">
        <v>25.5</v>
      </c>
      <c r="N199" s="34">
        <v>16.5</v>
      </c>
      <c r="O199" s="35">
        <v>0.15</v>
      </c>
    </row>
    <row r="200" spans="1:15" ht="18.75" customHeight="1" thickBot="1">
      <c r="A200" s="24"/>
      <c r="B200" s="61" t="s">
        <v>39</v>
      </c>
      <c r="C200" s="25"/>
      <c r="D200" s="26">
        <f t="shared" ref="D200:O200" si="26">D187+D191</f>
        <v>41.944000000000003</v>
      </c>
      <c r="E200" s="26">
        <f t="shared" si="26"/>
        <v>50.14</v>
      </c>
      <c r="F200" s="26">
        <f t="shared" si="26"/>
        <v>215.61</v>
      </c>
      <c r="G200" s="26">
        <f t="shared" si="26"/>
        <v>1382.41</v>
      </c>
      <c r="H200" s="26">
        <f t="shared" si="26"/>
        <v>1.6120000000000001</v>
      </c>
      <c r="I200" s="26">
        <f t="shared" si="26"/>
        <v>77.030999999999992</v>
      </c>
      <c r="J200" s="26">
        <f t="shared" si="26"/>
        <v>0.09</v>
      </c>
      <c r="K200" s="26">
        <f t="shared" si="26"/>
        <v>1.61</v>
      </c>
      <c r="L200" s="26">
        <f t="shared" si="26"/>
        <v>481.351</v>
      </c>
      <c r="M200" s="26">
        <f t="shared" si="26"/>
        <v>414.12</v>
      </c>
      <c r="N200" s="26">
        <f t="shared" si="26"/>
        <v>124.777</v>
      </c>
      <c r="O200" s="27">
        <f t="shared" si="26"/>
        <v>12.161999999999999</v>
      </c>
    </row>
    <row r="201" spans="1:15">
      <c r="A201" s="28"/>
      <c r="B201" s="29"/>
      <c r="C201" s="28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5" s="1" customFormat="1" ht="15" customHeight="1">
      <c r="A202" s="68" t="s">
        <v>163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1:1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</row>
    <row r="204" spans="1:15" ht="18.75" customHeight="1">
      <c r="A204" s="63" t="s">
        <v>142</v>
      </c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</row>
    <row r="205" spans="1:15" ht="36" customHeight="1">
      <c r="A205" s="63" t="s">
        <v>0</v>
      </c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</row>
    <row r="206" spans="1:15" ht="19.5" customHeight="1">
      <c r="A206" s="3" t="s">
        <v>1</v>
      </c>
      <c r="B206" s="4" t="s">
        <v>122</v>
      </c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s="43" customFormat="1" ht="23.25" customHeight="1" thickBot="1">
      <c r="A207" s="64" t="s">
        <v>3</v>
      </c>
      <c r="B207" s="64"/>
      <c r="C207" s="76"/>
      <c r="D207" s="76"/>
      <c r="E207" s="76"/>
      <c r="F207" s="76"/>
      <c r="G207" s="37"/>
      <c r="H207" s="37"/>
      <c r="I207" s="37"/>
      <c r="J207" s="37"/>
      <c r="K207" s="37"/>
      <c r="L207" s="37"/>
      <c r="M207" s="37"/>
      <c r="N207" s="37"/>
      <c r="O207" s="37"/>
    </row>
    <row r="208" spans="1:15" s="23" customFormat="1" ht="26.25" customHeight="1">
      <c r="A208" s="69" t="s">
        <v>4</v>
      </c>
      <c r="B208" s="71" t="s">
        <v>5</v>
      </c>
      <c r="C208" s="73" t="s">
        <v>6</v>
      </c>
      <c r="D208" s="66" t="s">
        <v>7</v>
      </c>
      <c r="E208" s="66"/>
      <c r="F208" s="66"/>
      <c r="G208" s="66" t="s">
        <v>8</v>
      </c>
      <c r="H208" s="66" t="s">
        <v>9</v>
      </c>
      <c r="I208" s="66"/>
      <c r="J208" s="66"/>
      <c r="K208" s="66"/>
      <c r="L208" s="66" t="s">
        <v>10</v>
      </c>
      <c r="M208" s="66"/>
      <c r="N208" s="66"/>
      <c r="O208" s="67"/>
    </row>
    <row r="209" spans="1:15" s="1" customFormat="1" ht="21" customHeight="1">
      <c r="A209" s="70"/>
      <c r="B209" s="72"/>
      <c r="C209" s="74"/>
      <c r="D209" s="60" t="s">
        <v>11</v>
      </c>
      <c r="E209" s="60" t="s">
        <v>12</v>
      </c>
      <c r="F209" s="60" t="s">
        <v>13</v>
      </c>
      <c r="G209" s="75"/>
      <c r="H209" s="60" t="s">
        <v>14</v>
      </c>
      <c r="I209" s="60" t="s">
        <v>15</v>
      </c>
      <c r="J209" s="60" t="s">
        <v>16</v>
      </c>
      <c r="K209" s="60" t="s">
        <v>17</v>
      </c>
      <c r="L209" s="60" t="s">
        <v>18</v>
      </c>
      <c r="M209" s="60" t="s">
        <v>19</v>
      </c>
      <c r="N209" s="60" t="s">
        <v>20</v>
      </c>
      <c r="O209" s="9" t="s">
        <v>21</v>
      </c>
    </row>
    <row r="210" spans="1:15" s="1" customFormat="1" ht="18" customHeight="1">
      <c r="A210" s="10"/>
      <c r="B210" s="11" t="s">
        <v>162</v>
      </c>
      <c r="C210" s="59"/>
      <c r="D210" s="60">
        <f>D211+D212+D213+D214</f>
        <v>15.68</v>
      </c>
      <c r="E210" s="60">
        <f t="shared" ref="E210:O210" si="27">E211+E212+E213+E214</f>
        <v>22.86</v>
      </c>
      <c r="F210" s="60">
        <f t="shared" si="27"/>
        <v>75.599999999999994</v>
      </c>
      <c r="G210" s="60">
        <f t="shared" si="27"/>
        <v>579.24</v>
      </c>
      <c r="H210" s="60">
        <f t="shared" si="27"/>
        <v>0.11</v>
      </c>
      <c r="I210" s="60">
        <f t="shared" si="27"/>
        <v>3.6</v>
      </c>
      <c r="J210" s="60">
        <f t="shared" si="27"/>
        <v>5.2000000000000005E-2</v>
      </c>
      <c r="K210" s="60">
        <f t="shared" si="27"/>
        <v>0.2</v>
      </c>
      <c r="L210" s="60">
        <f t="shared" si="27"/>
        <v>311.10000000000002</v>
      </c>
      <c r="M210" s="60">
        <f t="shared" si="27"/>
        <v>107</v>
      </c>
      <c r="N210" s="60">
        <f t="shared" si="27"/>
        <v>35.82</v>
      </c>
      <c r="O210" s="9">
        <f t="shared" si="27"/>
        <v>1.8599999999999999</v>
      </c>
    </row>
    <row r="211" spans="1:15" s="1" customFormat="1">
      <c r="A211" s="18" t="s">
        <v>66</v>
      </c>
      <c r="B211" s="19" t="s">
        <v>67</v>
      </c>
      <c r="C211" s="20" t="s">
        <v>68</v>
      </c>
      <c r="D211" s="21">
        <v>1.2</v>
      </c>
      <c r="E211" s="21">
        <v>4.2</v>
      </c>
      <c r="F211" s="21">
        <v>20.399999999999999</v>
      </c>
      <c r="G211" s="21">
        <v>124</v>
      </c>
      <c r="H211" s="21">
        <v>0.02</v>
      </c>
      <c r="I211" s="21">
        <v>0.1</v>
      </c>
      <c r="J211" s="21">
        <v>3.2000000000000001E-2</v>
      </c>
      <c r="K211" s="21">
        <v>0.2</v>
      </c>
      <c r="L211" s="21">
        <v>6</v>
      </c>
      <c r="M211" s="21">
        <v>12</v>
      </c>
      <c r="N211" s="21">
        <v>3</v>
      </c>
      <c r="O211" s="22">
        <v>0.4</v>
      </c>
    </row>
    <row r="212" spans="1:15" s="1" customFormat="1">
      <c r="A212" s="18" t="s">
        <v>151</v>
      </c>
      <c r="B212" s="19" t="s">
        <v>152</v>
      </c>
      <c r="C212" s="20" t="s">
        <v>30</v>
      </c>
      <c r="D212" s="21">
        <v>9.3800000000000008</v>
      </c>
      <c r="E212" s="21">
        <v>15.46</v>
      </c>
      <c r="F212" s="21">
        <v>31.5</v>
      </c>
      <c r="G212" s="21">
        <v>307.24</v>
      </c>
      <c r="H212" s="21">
        <v>0.06</v>
      </c>
      <c r="I212" s="21">
        <v>0.1</v>
      </c>
      <c r="J212" s="21">
        <v>0</v>
      </c>
      <c r="K212" s="21">
        <v>0</v>
      </c>
      <c r="L212" s="21">
        <v>171.9</v>
      </c>
      <c r="M212" s="21">
        <v>0</v>
      </c>
      <c r="N212" s="21">
        <v>16.82</v>
      </c>
      <c r="O212" s="22">
        <v>0.96</v>
      </c>
    </row>
    <row r="213" spans="1:15" ht="15" customHeight="1">
      <c r="A213" s="18">
        <v>494</v>
      </c>
      <c r="B213" s="19" t="s">
        <v>70</v>
      </c>
      <c r="C213" s="20" t="s">
        <v>30</v>
      </c>
      <c r="D213" s="21">
        <v>0.1</v>
      </c>
      <c r="E213" s="21">
        <v>0</v>
      </c>
      <c r="F213" s="21">
        <v>15.2</v>
      </c>
      <c r="G213" s="21">
        <v>61</v>
      </c>
      <c r="H213" s="21">
        <v>0</v>
      </c>
      <c r="I213" s="21">
        <v>2.8</v>
      </c>
      <c r="J213" s="21">
        <v>0</v>
      </c>
      <c r="K213" s="21">
        <v>0</v>
      </c>
      <c r="L213" s="21">
        <v>14.2</v>
      </c>
      <c r="M213" s="21">
        <v>4</v>
      </c>
      <c r="N213" s="21">
        <v>2</v>
      </c>
      <c r="O213" s="22">
        <v>0.4</v>
      </c>
    </row>
    <row r="214" spans="1:15">
      <c r="A214" s="18" t="s">
        <v>143</v>
      </c>
      <c r="B214" s="19" t="s">
        <v>144</v>
      </c>
      <c r="C214" s="20" t="s">
        <v>33</v>
      </c>
      <c r="D214" s="21">
        <v>5</v>
      </c>
      <c r="E214" s="21">
        <v>3.2</v>
      </c>
      <c r="F214" s="21">
        <v>8.5</v>
      </c>
      <c r="G214" s="21">
        <v>87</v>
      </c>
      <c r="H214" s="21">
        <v>0.03</v>
      </c>
      <c r="I214" s="21">
        <v>0.6</v>
      </c>
      <c r="J214" s="21">
        <v>0.02</v>
      </c>
      <c r="K214" s="21">
        <v>0</v>
      </c>
      <c r="L214" s="21">
        <v>119</v>
      </c>
      <c r="M214" s="21">
        <v>91</v>
      </c>
      <c r="N214" s="21">
        <v>14</v>
      </c>
      <c r="O214" s="22">
        <v>0.1</v>
      </c>
    </row>
    <row r="215" spans="1:15" ht="18" customHeight="1">
      <c r="A215" s="10"/>
      <c r="B215" s="11" t="s">
        <v>161</v>
      </c>
      <c r="C215" s="59"/>
      <c r="D215" s="60">
        <f>D216+D217+D218+D219+D220+D221</f>
        <v>25.6</v>
      </c>
      <c r="E215" s="60">
        <f t="shared" ref="E215:O215" si="28">E216+E217+E218+E219+E220+E221</f>
        <v>27.341999999999999</v>
      </c>
      <c r="F215" s="60">
        <f t="shared" si="28"/>
        <v>119.176</v>
      </c>
      <c r="G215" s="60">
        <f t="shared" si="28"/>
        <v>844.01</v>
      </c>
      <c r="H215" s="60">
        <f t="shared" si="28"/>
        <v>0.39399999999999996</v>
      </c>
      <c r="I215" s="60">
        <f t="shared" si="28"/>
        <v>57.388000000000005</v>
      </c>
      <c r="J215" s="60">
        <f t="shared" si="28"/>
        <v>0.67199999999999993</v>
      </c>
      <c r="K215" s="60">
        <f t="shared" si="28"/>
        <v>12.624000000000001</v>
      </c>
      <c r="L215" s="60">
        <f t="shared" si="28"/>
        <v>164.38400000000001</v>
      </c>
      <c r="M215" s="60">
        <f t="shared" si="28"/>
        <v>315.35599999999999</v>
      </c>
      <c r="N215" s="60">
        <f t="shared" si="28"/>
        <v>119.024</v>
      </c>
      <c r="O215" s="9">
        <f t="shared" si="28"/>
        <v>5.85</v>
      </c>
    </row>
    <row r="216" spans="1:15">
      <c r="A216" s="12" t="s">
        <v>58</v>
      </c>
      <c r="B216" s="13" t="s">
        <v>138</v>
      </c>
      <c r="C216" s="14" t="s">
        <v>60</v>
      </c>
      <c r="D216" s="15">
        <v>1.05</v>
      </c>
      <c r="E216" s="15">
        <v>2.6</v>
      </c>
      <c r="F216" s="15">
        <v>5.0199999999999996</v>
      </c>
      <c r="G216" s="15">
        <v>47.68</v>
      </c>
      <c r="H216" s="15">
        <v>1.6E-2</v>
      </c>
      <c r="I216" s="15">
        <v>15.08</v>
      </c>
      <c r="J216" s="15">
        <v>0</v>
      </c>
      <c r="K216" s="15">
        <v>6.7439999999999998</v>
      </c>
      <c r="L216" s="15">
        <v>23.064</v>
      </c>
      <c r="M216" s="15">
        <v>22.216000000000001</v>
      </c>
      <c r="N216" s="15">
        <v>22.648</v>
      </c>
      <c r="O216" s="16">
        <v>0.4</v>
      </c>
    </row>
    <row r="217" spans="1:15">
      <c r="A217" s="12" t="s">
        <v>127</v>
      </c>
      <c r="B217" s="13" t="s">
        <v>128</v>
      </c>
      <c r="C217" s="14">
        <v>250</v>
      </c>
      <c r="D217" s="15">
        <v>6.33</v>
      </c>
      <c r="E217" s="15">
        <v>8.09</v>
      </c>
      <c r="F217" s="15">
        <v>17.98</v>
      </c>
      <c r="G217" s="15">
        <v>186.2</v>
      </c>
      <c r="H217" s="15">
        <v>0.112</v>
      </c>
      <c r="I217" s="15">
        <v>8.8480000000000008</v>
      </c>
      <c r="J217" s="15">
        <v>0</v>
      </c>
      <c r="K217" s="15">
        <v>0</v>
      </c>
      <c r="L217" s="15">
        <v>71.400000000000006</v>
      </c>
      <c r="M217" s="15">
        <v>0</v>
      </c>
      <c r="N217" s="15">
        <v>0</v>
      </c>
      <c r="O217" s="16">
        <v>1.4</v>
      </c>
    </row>
    <row r="218" spans="1:15">
      <c r="A218" s="12">
        <v>446</v>
      </c>
      <c r="B218" s="13" t="s">
        <v>129</v>
      </c>
      <c r="C218" s="14">
        <v>200</v>
      </c>
      <c r="D218" s="15">
        <v>13.84</v>
      </c>
      <c r="E218" s="15">
        <v>15.912000000000001</v>
      </c>
      <c r="F218" s="15">
        <v>30.015999999999998</v>
      </c>
      <c r="G218" s="15">
        <v>318.63</v>
      </c>
      <c r="H218" s="15">
        <v>0.17599999999999999</v>
      </c>
      <c r="I218" s="15">
        <v>15.46</v>
      </c>
      <c r="J218" s="15">
        <v>7.1999999999999995E-2</v>
      </c>
      <c r="K218" s="15">
        <v>4.3499999999999996</v>
      </c>
      <c r="L218" s="15">
        <v>35.92</v>
      </c>
      <c r="M218" s="15">
        <v>209.64</v>
      </c>
      <c r="N218" s="15">
        <v>36.176000000000002</v>
      </c>
      <c r="O218" s="16">
        <v>2.52</v>
      </c>
    </row>
    <row r="219" spans="1:15">
      <c r="A219" s="12">
        <v>537</v>
      </c>
      <c r="B219" s="13" t="s">
        <v>34</v>
      </c>
      <c r="C219" s="14" t="s">
        <v>30</v>
      </c>
      <c r="D219" s="15">
        <v>0.6</v>
      </c>
      <c r="E219" s="15">
        <v>0</v>
      </c>
      <c r="F219" s="15">
        <v>30.4</v>
      </c>
      <c r="G219" s="15">
        <v>125</v>
      </c>
      <c r="H219" s="15">
        <v>0.02</v>
      </c>
      <c r="I219" s="15">
        <v>8</v>
      </c>
      <c r="J219" s="15">
        <v>0.6</v>
      </c>
      <c r="K219" s="15">
        <v>0.8</v>
      </c>
      <c r="L219" s="15">
        <v>20</v>
      </c>
      <c r="M219" s="15">
        <v>36</v>
      </c>
      <c r="N219" s="15">
        <v>14</v>
      </c>
      <c r="O219" s="16">
        <v>0.6</v>
      </c>
    </row>
    <row r="220" spans="1:15">
      <c r="A220" s="12" t="s">
        <v>35</v>
      </c>
      <c r="B220" s="13" t="s">
        <v>36</v>
      </c>
      <c r="C220" s="14">
        <v>30</v>
      </c>
      <c r="D220" s="15">
        <v>2.2799999999999998</v>
      </c>
      <c r="E220" s="15">
        <v>0.24</v>
      </c>
      <c r="F220" s="15">
        <v>14.76</v>
      </c>
      <c r="G220" s="15">
        <v>70.5</v>
      </c>
      <c r="H220" s="15">
        <v>0.03</v>
      </c>
      <c r="I220" s="15">
        <v>0</v>
      </c>
      <c r="J220" s="15">
        <v>0</v>
      </c>
      <c r="K220" s="15">
        <v>0.33</v>
      </c>
      <c r="L220" s="15">
        <v>6</v>
      </c>
      <c r="M220" s="15">
        <v>19.5</v>
      </c>
      <c r="N220" s="15">
        <v>4.2</v>
      </c>
      <c r="O220" s="16">
        <v>0.33</v>
      </c>
    </row>
    <row r="221" spans="1:15">
      <c r="A221" s="12" t="s">
        <v>37</v>
      </c>
      <c r="B221" s="13" t="s">
        <v>64</v>
      </c>
      <c r="C221" s="14" t="s">
        <v>33</v>
      </c>
      <c r="D221" s="15">
        <v>1.5</v>
      </c>
      <c r="E221" s="15">
        <v>0.5</v>
      </c>
      <c r="F221" s="15">
        <v>21</v>
      </c>
      <c r="G221" s="15">
        <v>96</v>
      </c>
      <c r="H221" s="15">
        <v>0.04</v>
      </c>
      <c r="I221" s="15">
        <v>10</v>
      </c>
      <c r="J221" s="15">
        <v>0</v>
      </c>
      <c r="K221" s="15">
        <v>0.4</v>
      </c>
      <c r="L221" s="15">
        <v>8</v>
      </c>
      <c r="M221" s="15">
        <v>28</v>
      </c>
      <c r="N221" s="15">
        <v>42</v>
      </c>
      <c r="O221" s="16">
        <v>0.6</v>
      </c>
    </row>
    <row r="222" spans="1:15" ht="18" customHeight="1" thickBot="1">
      <c r="A222" s="24"/>
      <c r="B222" s="61" t="s">
        <v>39</v>
      </c>
      <c r="C222" s="25"/>
      <c r="D222" s="26">
        <f>D210+D215</f>
        <v>41.28</v>
      </c>
      <c r="E222" s="26">
        <f t="shared" ref="E222:O222" si="29">E210+E215</f>
        <v>50.201999999999998</v>
      </c>
      <c r="F222" s="26">
        <f t="shared" si="29"/>
        <v>194.77600000000001</v>
      </c>
      <c r="G222" s="26">
        <f t="shared" si="29"/>
        <v>1423.25</v>
      </c>
      <c r="H222" s="26">
        <f t="shared" si="29"/>
        <v>0.504</v>
      </c>
      <c r="I222" s="26">
        <f t="shared" si="29"/>
        <v>60.988000000000007</v>
      </c>
      <c r="J222" s="26">
        <f t="shared" si="29"/>
        <v>0.72399999999999998</v>
      </c>
      <c r="K222" s="26">
        <f t="shared" si="29"/>
        <v>12.824</v>
      </c>
      <c r="L222" s="26">
        <f t="shared" si="29"/>
        <v>475.48400000000004</v>
      </c>
      <c r="M222" s="26">
        <f t="shared" si="29"/>
        <v>422.35599999999999</v>
      </c>
      <c r="N222" s="26">
        <f t="shared" si="29"/>
        <v>154.84399999999999</v>
      </c>
      <c r="O222" s="27">
        <f t="shared" si="29"/>
        <v>7.7099999999999991</v>
      </c>
    </row>
    <row r="223" spans="1:15">
      <c r="A223" s="28"/>
      <c r="B223" s="29"/>
      <c r="C223" s="28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1:15" s="1" customFormat="1" ht="15" customHeight="1">
      <c r="A224" s="68" t="s">
        <v>163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1:15" s="17" customFormat="1" ht="15.75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</row>
    <row r="226" spans="1:15" ht="30.75" customHeight="1">
      <c r="A226" s="63" t="s">
        <v>142</v>
      </c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</row>
    <row r="227" spans="1:15" ht="31.5" customHeight="1">
      <c r="A227" s="63" t="s">
        <v>0</v>
      </c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</row>
    <row r="228" spans="1:15">
      <c r="A228" s="3" t="s">
        <v>1</v>
      </c>
      <c r="B228" s="4" t="s">
        <v>126</v>
      </c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s="42" customFormat="1" ht="24.75" customHeight="1" thickBot="1">
      <c r="A229" s="64" t="s">
        <v>3</v>
      </c>
      <c r="B229" s="64"/>
      <c r="C229" s="76"/>
      <c r="D229" s="76"/>
      <c r="E229" s="76"/>
      <c r="F229" s="76"/>
      <c r="G229" s="37"/>
      <c r="H229" s="37"/>
      <c r="I229" s="37"/>
      <c r="J229" s="37"/>
      <c r="K229" s="37"/>
      <c r="L229" s="37"/>
      <c r="M229" s="37"/>
      <c r="N229" s="37"/>
      <c r="O229" s="37"/>
    </row>
    <row r="230" spans="1:15" s="23" customFormat="1" ht="22.5" customHeight="1">
      <c r="A230" s="69" t="s">
        <v>4</v>
      </c>
      <c r="B230" s="71" t="s">
        <v>5</v>
      </c>
      <c r="C230" s="73" t="s">
        <v>6</v>
      </c>
      <c r="D230" s="66" t="s">
        <v>7</v>
      </c>
      <c r="E230" s="66"/>
      <c r="F230" s="66"/>
      <c r="G230" s="66" t="s">
        <v>8</v>
      </c>
      <c r="H230" s="66" t="s">
        <v>9</v>
      </c>
      <c r="I230" s="66"/>
      <c r="J230" s="66"/>
      <c r="K230" s="66"/>
      <c r="L230" s="66" t="s">
        <v>10</v>
      </c>
      <c r="M230" s="66"/>
      <c r="N230" s="66"/>
      <c r="O230" s="67"/>
    </row>
    <row r="231" spans="1:15" s="23" customFormat="1" ht="20.25" customHeight="1">
      <c r="A231" s="70"/>
      <c r="B231" s="72"/>
      <c r="C231" s="74"/>
      <c r="D231" s="60" t="s">
        <v>11</v>
      </c>
      <c r="E231" s="60" t="s">
        <v>12</v>
      </c>
      <c r="F231" s="60" t="s">
        <v>13</v>
      </c>
      <c r="G231" s="75"/>
      <c r="H231" s="60" t="s">
        <v>14</v>
      </c>
      <c r="I231" s="60" t="s">
        <v>15</v>
      </c>
      <c r="J231" s="60" t="s">
        <v>16</v>
      </c>
      <c r="K231" s="60" t="s">
        <v>17</v>
      </c>
      <c r="L231" s="60" t="s">
        <v>18</v>
      </c>
      <c r="M231" s="60" t="s">
        <v>19</v>
      </c>
      <c r="N231" s="60" t="s">
        <v>20</v>
      </c>
      <c r="O231" s="9" t="s">
        <v>21</v>
      </c>
    </row>
    <row r="232" spans="1:15">
      <c r="A232" s="10"/>
      <c r="B232" s="11" t="s">
        <v>162</v>
      </c>
      <c r="C232" s="59"/>
      <c r="D232" s="60">
        <f>D233+D234+D235+D236+D237</f>
        <v>17.43</v>
      </c>
      <c r="E232" s="60">
        <f t="shared" ref="E232:O232" si="30">E233+E234+E235+E236+E237</f>
        <v>23.77</v>
      </c>
      <c r="F232" s="60">
        <f t="shared" si="30"/>
        <v>75.8</v>
      </c>
      <c r="G232" s="60">
        <f t="shared" si="30"/>
        <v>588.87</v>
      </c>
      <c r="H232" s="60">
        <f t="shared" si="30"/>
        <v>0.248</v>
      </c>
      <c r="I232" s="60">
        <f t="shared" si="30"/>
        <v>0</v>
      </c>
      <c r="J232" s="60">
        <f t="shared" si="30"/>
        <v>0.3</v>
      </c>
      <c r="K232" s="60">
        <f t="shared" si="30"/>
        <v>1.62</v>
      </c>
      <c r="L232" s="60">
        <f t="shared" si="30"/>
        <v>59.24</v>
      </c>
      <c r="M232" s="60">
        <f t="shared" si="30"/>
        <v>227</v>
      </c>
      <c r="N232" s="60">
        <f t="shared" si="30"/>
        <v>87.829999999999984</v>
      </c>
      <c r="O232" s="9">
        <f t="shared" si="30"/>
        <v>5.55</v>
      </c>
    </row>
    <row r="233" spans="1:15" s="1" customFormat="1">
      <c r="A233" s="12">
        <v>302</v>
      </c>
      <c r="B233" s="13" t="s">
        <v>49</v>
      </c>
      <c r="C233" s="14">
        <v>150</v>
      </c>
      <c r="D233" s="15">
        <v>4.67</v>
      </c>
      <c r="E233" s="15">
        <v>4.83</v>
      </c>
      <c r="F233" s="15">
        <v>20.6</v>
      </c>
      <c r="G233" s="15">
        <v>144.16999999999999</v>
      </c>
      <c r="H233" s="15">
        <v>0.05</v>
      </c>
      <c r="I233" s="15">
        <v>0</v>
      </c>
      <c r="J233" s="15">
        <v>0.3</v>
      </c>
      <c r="K233" s="15">
        <v>0.34</v>
      </c>
      <c r="L233" s="15">
        <v>8.5399999999999991</v>
      </c>
      <c r="M233" s="15">
        <v>49.6</v>
      </c>
      <c r="N233" s="15">
        <v>55.53</v>
      </c>
      <c r="O233" s="16">
        <v>2.48</v>
      </c>
    </row>
    <row r="234" spans="1:15">
      <c r="A234" s="18" t="s">
        <v>146</v>
      </c>
      <c r="B234" s="19" t="s">
        <v>147</v>
      </c>
      <c r="C234" s="20" t="s">
        <v>60</v>
      </c>
      <c r="D234" s="21">
        <v>8.32</v>
      </c>
      <c r="E234" s="21">
        <v>16.7</v>
      </c>
      <c r="F234" s="21">
        <v>0</v>
      </c>
      <c r="G234" s="21">
        <v>184</v>
      </c>
      <c r="H234" s="21">
        <v>0.112</v>
      </c>
      <c r="I234" s="21">
        <v>0</v>
      </c>
      <c r="J234" s="21">
        <v>0</v>
      </c>
      <c r="K234" s="21">
        <v>0.32</v>
      </c>
      <c r="L234" s="21">
        <v>24.8</v>
      </c>
      <c r="M234" s="21">
        <v>107</v>
      </c>
      <c r="N234" s="21">
        <v>13.6</v>
      </c>
      <c r="O234" s="22">
        <v>1.28</v>
      </c>
    </row>
    <row r="235" spans="1:15" s="1" customFormat="1">
      <c r="A235" s="18">
        <v>493</v>
      </c>
      <c r="B235" s="19" t="s">
        <v>29</v>
      </c>
      <c r="C235" s="20" t="s">
        <v>30</v>
      </c>
      <c r="D235" s="21">
        <v>0.1</v>
      </c>
      <c r="E235" s="21">
        <v>0</v>
      </c>
      <c r="F235" s="21">
        <v>15</v>
      </c>
      <c r="G235" s="21">
        <v>60</v>
      </c>
      <c r="H235" s="21">
        <v>0</v>
      </c>
      <c r="I235" s="21">
        <v>0</v>
      </c>
      <c r="J235" s="21">
        <v>0</v>
      </c>
      <c r="K235" s="21">
        <v>0</v>
      </c>
      <c r="L235" s="21">
        <v>11</v>
      </c>
      <c r="M235" s="21">
        <v>3</v>
      </c>
      <c r="N235" s="21">
        <v>1</v>
      </c>
      <c r="O235" s="22">
        <v>0.3</v>
      </c>
    </row>
    <row r="236" spans="1:15" s="17" customFormat="1" ht="15.75" customHeight="1">
      <c r="A236" s="18" t="s">
        <v>73</v>
      </c>
      <c r="B236" s="19" t="s">
        <v>148</v>
      </c>
      <c r="C236" s="20" t="s">
        <v>51</v>
      </c>
      <c r="D236" s="21">
        <v>1.98</v>
      </c>
      <c r="E236" s="21">
        <v>0.36</v>
      </c>
      <c r="F236" s="21">
        <v>10.199999999999999</v>
      </c>
      <c r="G236" s="21">
        <v>54.3</v>
      </c>
      <c r="H236" s="21">
        <v>5.3999999999999999E-2</v>
      </c>
      <c r="I236" s="21">
        <v>0</v>
      </c>
      <c r="J236" s="21">
        <v>0</v>
      </c>
      <c r="K236" s="21">
        <v>0</v>
      </c>
      <c r="L236" s="21">
        <v>10.5</v>
      </c>
      <c r="M236" s="21">
        <v>47.4</v>
      </c>
      <c r="N236" s="21">
        <v>14.1</v>
      </c>
      <c r="O236" s="22">
        <v>1.17</v>
      </c>
    </row>
    <row r="237" spans="1:15" s="1" customFormat="1">
      <c r="A237" s="18" t="s">
        <v>149</v>
      </c>
      <c r="B237" s="19" t="s">
        <v>150</v>
      </c>
      <c r="C237" s="20" t="s">
        <v>68</v>
      </c>
      <c r="D237" s="21">
        <v>2.36</v>
      </c>
      <c r="E237" s="21">
        <v>1.88</v>
      </c>
      <c r="F237" s="21">
        <v>30</v>
      </c>
      <c r="G237" s="21">
        <v>146.4</v>
      </c>
      <c r="H237" s="21">
        <v>3.2000000000000001E-2</v>
      </c>
      <c r="I237" s="21">
        <v>0</v>
      </c>
      <c r="J237" s="21">
        <v>0</v>
      </c>
      <c r="K237" s="21">
        <v>0.96</v>
      </c>
      <c r="L237" s="21">
        <v>4.4000000000000004</v>
      </c>
      <c r="M237" s="21">
        <v>20</v>
      </c>
      <c r="N237" s="21">
        <v>3.6</v>
      </c>
      <c r="O237" s="22">
        <v>0.32</v>
      </c>
    </row>
    <row r="238" spans="1:15">
      <c r="A238" s="10"/>
      <c r="B238" s="11" t="s">
        <v>161</v>
      </c>
      <c r="C238" s="59"/>
      <c r="D238" s="60">
        <f>D239+D240+D241+D242+D243+D244+D245+D246+D247</f>
        <v>24.116</v>
      </c>
      <c r="E238" s="60">
        <f t="shared" ref="E238:O238" si="31">E239+E240+E241+E242+E243+E244+E245+E246+E247</f>
        <v>25.165999999999997</v>
      </c>
      <c r="F238" s="60">
        <f t="shared" si="31"/>
        <v>103.32999999999998</v>
      </c>
      <c r="G238" s="60">
        <f t="shared" si="31"/>
        <v>716.48400000000004</v>
      </c>
      <c r="H238" s="60">
        <f t="shared" si="31"/>
        <v>0.221</v>
      </c>
      <c r="I238" s="60">
        <f t="shared" si="31"/>
        <v>212.898</v>
      </c>
      <c r="J238" s="60">
        <f t="shared" si="31"/>
        <v>9.8000000000000004E-2</v>
      </c>
      <c r="K238" s="60">
        <f t="shared" si="31"/>
        <v>1.8760000000000001</v>
      </c>
      <c r="L238" s="60">
        <f t="shared" si="31"/>
        <v>139.72499999999999</v>
      </c>
      <c r="M238" s="60">
        <f t="shared" si="31"/>
        <v>219.28</v>
      </c>
      <c r="N238" s="60">
        <f t="shared" si="31"/>
        <v>88.384999999999991</v>
      </c>
      <c r="O238" s="9">
        <f t="shared" si="31"/>
        <v>4.2729999999999997</v>
      </c>
    </row>
    <row r="239" spans="1:15">
      <c r="A239" s="12" t="s">
        <v>71</v>
      </c>
      <c r="B239" s="13" t="s">
        <v>72</v>
      </c>
      <c r="C239" s="14">
        <v>80</v>
      </c>
      <c r="D239" s="15">
        <v>0.64</v>
      </c>
      <c r="E239" s="15">
        <v>0.16</v>
      </c>
      <c r="F239" s="15">
        <v>1.36</v>
      </c>
      <c r="G239" s="15">
        <v>10.4</v>
      </c>
      <c r="H239" s="15">
        <v>1.2E-2</v>
      </c>
      <c r="I239" s="15">
        <v>4</v>
      </c>
      <c r="J239" s="15">
        <v>0</v>
      </c>
      <c r="K239" s="15">
        <v>0.08</v>
      </c>
      <c r="L239" s="15">
        <v>18.399999999999999</v>
      </c>
      <c r="M239" s="15">
        <v>19.2</v>
      </c>
      <c r="N239" s="15">
        <v>11.2</v>
      </c>
      <c r="O239" s="16">
        <v>0.48</v>
      </c>
    </row>
    <row r="240" spans="1:15" ht="25.5">
      <c r="A240" s="12" t="s">
        <v>73</v>
      </c>
      <c r="B240" s="13" t="s">
        <v>74</v>
      </c>
      <c r="C240" s="14">
        <v>250</v>
      </c>
      <c r="D240" s="15">
        <v>4.8099999999999996</v>
      </c>
      <c r="E240" s="15">
        <v>6.35</v>
      </c>
      <c r="F240" s="15">
        <v>9.49</v>
      </c>
      <c r="G240" s="15">
        <v>115.05</v>
      </c>
      <c r="H240" s="15">
        <v>0.05</v>
      </c>
      <c r="I240" s="15">
        <v>18.43</v>
      </c>
      <c r="J240" s="15">
        <v>0</v>
      </c>
      <c r="K240" s="15">
        <v>0.1</v>
      </c>
      <c r="L240" s="15">
        <v>47.11</v>
      </c>
      <c r="M240" s="15">
        <v>40.72</v>
      </c>
      <c r="N240" s="15">
        <v>19.95</v>
      </c>
      <c r="O240" s="16">
        <v>1.03</v>
      </c>
    </row>
    <row r="241" spans="1:15">
      <c r="A241" s="12">
        <v>474</v>
      </c>
      <c r="B241" s="13" t="s">
        <v>156</v>
      </c>
      <c r="C241" s="14" t="s">
        <v>48</v>
      </c>
      <c r="D241" s="15">
        <v>9.1760000000000002</v>
      </c>
      <c r="E241" s="15">
        <v>12.176</v>
      </c>
      <c r="F241" s="15">
        <v>1.23</v>
      </c>
      <c r="G241" s="15">
        <v>125.264</v>
      </c>
      <c r="H241" s="15">
        <v>2E-3</v>
      </c>
      <c r="I241" s="15">
        <v>0.216</v>
      </c>
      <c r="J241" s="15">
        <v>0</v>
      </c>
      <c r="K241" s="15">
        <v>4.0000000000000001E-3</v>
      </c>
      <c r="L241" s="15">
        <v>2.74</v>
      </c>
      <c r="M241" s="15">
        <v>1.1100000000000001</v>
      </c>
      <c r="N241" s="15">
        <v>0.27</v>
      </c>
      <c r="O241" s="16">
        <v>2.4E-2</v>
      </c>
    </row>
    <row r="242" spans="1:15" s="23" customFormat="1" ht="15.75" customHeight="1">
      <c r="A242" s="12" t="s">
        <v>75</v>
      </c>
      <c r="B242" s="13" t="s">
        <v>76</v>
      </c>
      <c r="C242" s="14" t="s">
        <v>25</v>
      </c>
      <c r="D242" s="15">
        <v>3.65</v>
      </c>
      <c r="E242" s="15">
        <v>4.3</v>
      </c>
      <c r="F242" s="15">
        <v>36.68</v>
      </c>
      <c r="G242" s="15">
        <v>199.95</v>
      </c>
      <c r="H242" s="15">
        <v>0.03</v>
      </c>
      <c r="I242" s="15">
        <v>0</v>
      </c>
      <c r="J242" s="15">
        <v>0</v>
      </c>
      <c r="K242" s="15">
        <v>0.27</v>
      </c>
      <c r="L242" s="15">
        <v>2.415</v>
      </c>
      <c r="M242" s="15">
        <v>60.6</v>
      </c>
      <c r="N242" s="15">
        <v>19.004999999999999</v>
      </c>
      <c r="O242" s="16">
        <v>0.51</v>
      </c>
    </row>
    <row r="243" spans="1:15" s="1" customFormat="1">
      <c r="A243" s="12">
        <v>454</v>
      </c>
      <c r="B243" s="13" t="s">
        <v>50</v>
      </c>
      <c r="C243" s="14" t="s">
        <v>51</v>
      </c>
      <c r="D243" s="15">
        <v>0.36</v>
      </c>
      <c r="E243" s="15">
        <v>1.24</v>
      </c>
      <c r="F243" s="15">
        <v>2.23</v>
      </c>
      <c r="G243" s="15">
        <v>21.48</v>
      </c>
      <c r="H243" s="15">
        <v>3.0000000000000001E-3</v>
      </c>
      <c r="I243" s="15">
        <v>0.252</v>
      </c>
      <c r="J243" s="15">
        <v>1.7999999999999999E-2</v>
      </c>
      <c r="K243" s="15">
        <v>0.13200000000000001</v>
      </c>
      <c r="L243" s="15">
        <v>2.16</v>
      </c>
      <c r="M243" s="15">
        <v>6.15</v>
      </c>
      <c r="N243" s="15">
        <v>2.76</v>
      </c>
      <c r="O243" s="16">
        <v>0.129</v>
      </c>
    </row>
    <row r="244" spans="1:15" s="1" customFormat="1">
      <c r="A244" s="12" t="s">
        <v>77</v>
      </c>
      <c r="B244" s="13" t="s">
        <v>78</v>
      </c>
      <c r="C244" s="14" t="s">
        <v>30</v>
      </c>
      <c r="D244" s="15">
        <v>0.32</v>
      </c>
      <c r="E244" s="15">
        <v>0.14000000000000001</v>
      </c>
      <c r="F244" s="15">
        <v>19.46</v>
      </c>
      <c r="G244" s="15">
        <v>78.64</v>
      </c>
      <c r="H244" s="15">
        <v>0</v>
      </c>
      <c r="I244" s="15">
        <v>130</v>
      </c>
      <c r="J244" s="15">
        <v>0.08</v>
      </c>
      <c r="K244" s="15">
        <v>0.34</v>
      </c>
      <c r="L244" s="15">
        <v>16.399999999999999</v>
      </c>
      <c r="M244" s="15">
        <v>1.6</v>
      </c>
      <c r="N244" s="15">
        <v>3.9</v>
      </c>
      <c r="O244" s="16">
        <v>0.3</v>
      </c>
    </row>
    <row r="245" spans="1:15" s="1" customFormat="1">
      <c r="A245" s="12" t="s">
        <v>35</v>
      </c>
      <c r="B245" s="13" t="s">
        <v>36</v>
      </c>
      <c r="C245" s="14">
        <v>30</v>
      </c>
      <c r="D245" s="15">
        <v>2.2799999999999998</v>
      </c>
      <c r="E245" s="15">
        <v>0.24</v>
      </c>
      <c r="F245" s="15">
        <v>14.76</v>
      </c>
      <c r="G245" s="15">
        <v>70.5</v>
      </c>
      <c r="H245" s="15">
        <v>0.03</v>
      </c>
      <c r="I245" s="15">
        <v>0</v>
      </c>
      <c r="J245" s="15">
        <v>0</v>
      </c>
      <c r="K245" s="15">
        <v>0.33</v>
      </c>
      <c r="L245" s="15">
        <v>6</v>
      </c>
      <c r="M245" s="15">
        <v>19.5</v>
      </c>
      <c r="N245" s="15">
        <v>4.2</v>
      </c>
      <c r="O245" s="16">
        <v>0.33</v>
      </c>
    </row>
    <row r="246" spans="1:15" s="17" customFormat="1" ht="15.75" customHeight="1">
      <c r="A246" s="18" t="s">
        <v>53</v>
      </c>
      <c r="B246" s="19" t="s">
        <v>54</v>
      </c>
      <c r="C246" s="20" t="s">
        <v>51</v>
      </c>
      <c r="D246" s="21">
        <v>1.98</v>
      </c>
      <c r="E246" s="21">
        <v>0.36</v>
      </c>
      <c r="F246" s="21">
        <v>10.02</v>
      </c>
      <c r="G246" s="21">
        <v>52.2</v>
      </c>
      <c r="H246" s="21">
        <v>5.3999999999999999E-2</v>
      </c>
      <c r="I246" s="21">
        <v>0</v>
      </c>
      <c r="J246" s="21">
        <v>0</v>
      </c>
      <c r="K246" s="21">
        <v>0.42</v>
      </c>
      <c r="L246" s="21">
        <v>10.5</v>
      </c>
      <c r="M246" s="21">
        <v>47.4</v>
      </c>
      <c r="N246" s="21">
        <v>14.1</v>
      </c>
      <c r="O246" s="22">
        <v>1.17</v>
      </c>
    </row>
    <row r="247" spans="1:15" s="17" customFormat="1" ht="17.25" customHeight="1">
      <c r="A247" s="18" t="s">
        <v>37</v>
      </c>
      <c r="B247" s="19" t="s">
        <v>111</v>
      </c>
      <c r="C247" s="20" t="s">
        <v>33</v>
      </c>
      <c r="D247" s="21">
        <v>0.9</v>
      </c>
      <c r="E247" s="21">
        <v>0.2</v>
      </c>
      <c r="F247" s="21">
        <v>8.1</v>
      </c>
      <c r="G247" s="21">
        <v>43</v>
      </c>
      <c r="H247" s="21">
        <v>0.04</v>
      </c>
      <c r="I247" s="21">
        <v>60</v>
      </c>
      <c r="J247" s="21">
        <v>0</v>
      </c>
      <c r="K247" s="21">
        <v>0.2</v>
      </c>
      <c r="L247" s="21">
        <v>34</v>
      </c>
      <c r="M247" s="21">
        <v>23</v>
      </c>
      <c r="N247" s="21">
        <v>13</v>
      </c>
      <c r="O247" s="22">
        <v>0.3</v>
      </c>
    </row>
    <row r="248" spans="1:15" s="1" customFormat="1" ht="15.75" thickBot="1">
      <c r="A248" s="24"/>
      <c r="B248" s="61" t="s">
        <v>39</v>
      </c>
      <c r="C248" s="25"/>
      <c r="D248" s="26">
        <f t="shared" ref="D248:O248" si="32">D232+D238</f>
        <v>41.545999999999999</v>
      </c>
      <c r="E248" s="26">
        <f t="shared" si="32"/>
        <v>48.935999999999993</v>
      </c>
      <c r="F248" s="26">
        <f t="shared" si="32"/>
        <v>179.13</v>
      </c>
      <c r="G248" s="26">
        <f t="shared" si="32"/>
        <v>1305.354</v>
      </c>
      <c r="H248" s="26">
        <f t="shared" si="32"/>
        <v>0.46899999999999997</v>
      </c>
      <c r="I248" s="26">
        <f t="shared" si="32"/>
        <v>212.898</v>
      </c>
      <c r="J248" s="26">
        <f t="shared" si="32"/>
        <v>0.39800000000000002</v>
      </c>
      <c r="K248" s="26">
        <f t="shared" si="32"/>
        <v>3.4960000000000004</v>
      </c>
      <c r="L248" s="26">
        <f t="shared" si="32"/>
        <v>198.965</v>
      </c>
      <c r="M248" s="26">
        <f t="shared" si="32"/>
        <v>446.28</v>
      </c>
      <c r="N248" s="26">
        <f t="shared" si="32"/>
        <v>176.21499999999997</v>
      </c>
      <c r="O248" s="27">
        <f t="shared" si="32"/>
        <v>9.8230000000000004</v>
      </c>
    </row>
    <row r="249" spans="1:15" ht="25.5" customHeight="1" thickBot="1">
      <c r="A249" s="92" t="s">
        <v>135</v>
      </c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1:15" ht="23.25" customHeight="1">
      <c r="A250" s="78" t="s">
        <v>100</v>
      </c>
      <c r="B250" s="79"/>
      <c r="C250" s="80"/>
      <c r="D250" s="66" t="s">
        <v>7</v>
      </c>
      <c r="E250" s="66"/>
      <c r="F250" s="66"/>
      <c r="G250" s="66" t="s">
        <v>8</v>
      </c>
      <c r="H250" s="66" t="s">
        <v>9</v>
      </c>
      <c r="I250" s="66"/>
      <c r="J250" s="66"/>
      <c r="K250" s="66"/>
      <c r="L250" s="66" t="s">
        <v>10</v>
      </c>
      <c r="M250" s="66"/>
      <c r="N250" s="66"/>
      <c r="O250" s="67"/>
    </row>
    <row r="251" spans="1:15" ht="21" customHeight="1">
      <c r="A251" s="81"/>
      <c r="B251" s="82"/>
      <c r="C251" s="83"/>
      <c r="D251" s="60" t="s">
        <v>11</v>
      </c>
      <c r="E251" s="60" t="s">
        <v>12</v>
      </c>
      <c r="F251" s="60" t="s">
        <v>13</v>
      </c>
      <c r="G251" s="75"/>
      <c r="H251" s="60" t="s">
        <v>14</v>
      </c>
      <c r="I251" s="60" t="s">
        <v>15</v>
      </c>
      <c r="J251" s="60" t="s">
        <v>16</v>
      </c>
      <c r="K251" s="60" t="s">
        <v>17</v>
      </c>
      <c r="L251" s="60" t="s">
        <v>18</v>
      </c>
      <c r="M251" s="60" t="s">
        <v>19</v>
      </c>
      <c r="N251" s="60" t="s">
        <v>20</v>
      </c>
      <c r="O251" s="9" t="s">
        <v>21</v>
      </c>
    </row>
    <row r="252" spans="1:15" s="23" customFormat="1" ht="21" customHeight="1">
      <c r="A252" s="84" t="s">
        <v>162</v>
      </c>
      <c r="B252" s="85"/>
      <c r="C252" s="86"/>
      <c r="D252" s="60">
        <f>(D141+D164+D187+D210+D232)/5</f>
        <v>17.187999999999999</v>
      </c>
      <c r="E252" s="60">
        <f t="shared" ref="E252:O252" si="33">(E141+E164+E187+E210+E232)/5</f>
        <v>22.683999999999997</v>
      </c>
      <c r="F252" s="60">
        <f t="shared" si="33"/>
        <v>73.44</v>
      </c>
      <c r="G252" s="60">
        <f t="shared" si="33"/>
        <v>567.65</v>
      </c>
      <c r="H252" s="60">
        <f t="shared" si="33"/>
        <v>0.21959999999999996</v>
      </c>
      <c r="I252" s="60">
        <f t="shared" si="33"/>
        <v>11.785</v>
      </c>
      <c r="J252" s="60">
        <f t="shared" si="33"/>
        <v>0.1754</v>
      </c>
      <c r="K252" s="60">
        <f t="shared" si="33"/>
        <v>1.0740000000000001</v>
      </c>
      <c r="L252" s="60">
        <f t="shared" si="33"/>
        <v>276.76600000000002</v>
      </c>
      <c r="M252" s="60">
        <f t="shared" si="33"/>
        <v>278.05500000000001</v>
      </c>
      <c r="N252" s="60">
        <f t="shared" si="33"/>
        <v>68.112999999999985</v>
      </c>
      <c r="O252" s="9">
        <f t="shared" si="33"/>
        <v>3.774</v>
      </c>
    </row>
    <row r="253" spans="1:15" s="23" customFormat="1" ht="22.5" customHeight="1">
      <c r="A253" s="84" t="s">
        <v>161</v>
      </c>
      <c r="B253" s="85"/>
      <c r="C253" s="86"/>
      <c r="D253" s="60">
        <f>(D146+D170+D191+D215+D238)/5</f>
        <v>25.483200000000004</v>
      </c>
      <c r="E253" s="60">
        <f t="shared" ref="E253:O253" si="34">(E146+E170+E191+E215+E238)/5</f>
        <v>26.965999999999998</v>
      </c>
      <c r="F253" s="60">
        <f t="shared" si="34"/>
        <v>117.33279999999999</v>
      </c>
      <c r="G253" s="60">
        <f t="shared" si="34"/>
        <v>786.4867999999999</v>
      </c>
      <c r="H253" s="60">
        <f t="shared" si="34"/>
        <v>0.52200000000000002</v>
      </c>
      <c r="I253" s="60">
        <f t="shared" si="34"/>
        <v>83.209399999999988</v>
      </c>
      <c r="J253" s="60">
        <f t="shared" si="34"/>
        <v>1.2599999999999998</v>
      </c>
      <c r="K253" s="60">
        <f t="shared" si="34"/>
        <v>4.2442000000000002</v>
      </c>
      <c r="L253" s="60">
        <f t="shared" si="34"/>
        <v>150.30940000000001</v>
      </c>
      <c r="M253" s="60">
        <f t="shared" si="34"/>
        <v>254.24259999999998</v>
      </c>
      <c r="N253" s="60">
        <f t="shared" si="34"/>
        <v>86.9452</v>
      </c>
      <c r="O253" s="9">
        <f t="shared" si="34"/>
        <v>6.4732000000000003</v>
      </c>
    </row>
    <row r="254" spans="1:15" ht="24" customHeight="1" thickBot="1">
      <c r="A254" s="90" t="s">
        <v>101</v>
      </c>
      <c r="B254" s="91"/>
      <c r="C254" s="91"/>
      <c r="D254" s="26">
        <f>D252+D253</f>
        <v>42.671199999999999</v>
      </c>
      <c r="E254" s="26">
        <f t="shared" ref="E254:O254" si="35">E252+E253</f>
        <v>49.649999999999991</v>
      </c>
      <c r="F254" s="26">
        <f t="shared" si="35"/>
        <v>190.77279999999999</v>
      </c>
      <c r="G254" s="26">
        <f t="shared" si="35"/>
        <v>1354.1367999999998</v>
      </c>
      <c r="H254" s="26">
        <f t="shared" si="35"/>
        <v>0.74160000000000004</v>
      </c>
      <c r="I254" s="26">
        <f t="shared" si="35"/>
        <v>94.994399999999985</v>
      </c>
      <c r="J254" s="26">
        <f t="shared" si="35"/>
        <v>1.4353999999999998</v>
      </c>
      <c r="K254" s="26">
        <f t="shared" si="35"/>
        <v>5.3182</v>
      </c>
      <c r="L254" s="26">
        <f t="shared" si="35"/>
        <v>427.07540000000006</v>
      </c>
      <c r="M254" s="26">
        <f t="shared" si="35"/>
        <v>532.29759999999999</v>
      </c>
      <c r="N254" s="26">
        <f t="shared" si="35"/>
        <v>155.0582</v>
      </c>
      <c r="O254" s="27">
        <f t="shared" si="35"/>
        <v>10.247199999999999</v>
      </c>
    </row>
    <row r="255" spans="1:15" s="7" customFormat="1" ht="30" customHeight="1">
      <c r="A255" s="47"/>
      <c r="B255" s="48"/>
      <c r="C255" s="49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</row>
    <row r="256" spans="1:15" s="1" customFormat="1">
      <c r="A256" s="2"/>
      <c r="B256" s="38"/>
      <c r="C256" s="51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</row>
    <row r="273" spans="1:15" s="36" customFormat="1" ht="15.75" customHeight="1">
      <c r="A273" s="2"/>
      <c r="B273" s="38"/>
      <c r="C273" s="51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</row>
    <row r="278" spans="1:15" s="17" customFormat="1" ht="15.75" customHeight="1">
      <c r="A278" s="2"/>
      <c r="B278" s="38"/>
      <c r="C278" s="51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</row>
    <row r="279" spans="1:15" s="17" customFormat="1" ht="15.75" customHeight="1">
      <c r="A279" s="2"/>
      <c r="B279" s="38"/>
      <c r="C279" s="51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</row>
    <row r="280" spans="1:15" s="17" customFormat="1" ht="15.75" customHeight="1">
      <c r="A280" s="2"/>
      <c r="B280" s="38"/>
      <c r="C280" s="51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</row>
    <row r="286" spans="1:15" ht="17.25" customHeight="1"/>
    <row r="287" spans="1:15" ht="30" customHeight="1"/>
    <row r="288" spans="1:15" ht="27.75" customHeight="1"/>
    <row r="289" ht="31.5" customHeight="1"/>
  </sheetData>
  <mergeCells count="138">
    <mergeCell ref="A252:C252"/>
    <mergeCell ref="A253:C253"/>
    <mergeCell ref="A254:C254"/>
    <mergeCell ref="A249:O249"/>
    <mergeCell ref="A250:C251"/>
    <mergeCell ref="D250:F250"/>
    <mergeCell ref="G250:G251"/>
    <mergeCell ref="H250:K250"/>
    <mergeCell ref="L250:O250"/>
    <mergeCell ref="A229:B229"/>
    <mergeCell ref="C229:F229"/>
    <mergeCell ref="A230:A231"/>
    <mergeCell ref="B230:B231"/>
    <mergeCell ref="C230:C231"/>
    <mergeCell ref="D230:F230"/>
    <mergeCell ref="G208:G209"/>
    <mergeCell ref="H208:K208"/>
    <mergeCell ref="L208:O208"/>
    <mergeCell ref="A224:O224"/>
    <mergeCell ref="A226:O226"/>
    <mergeCell ref="A227:O227"/>
    <mergeCell ref="G230:G231"/>
    <mergeCell ref="H230:K230"/>
    <mergeCell ref="L230:O230"/>
    <mergeCell ref="A207:B207"/>
    <mergeCell ref="C207:F207"/>
    <mergeCell ref="A208:A209"/>
    <mergeCell ref="B208:B209"/>
    <mergeCell ref="C208:C209"/>
    <mergeCell ref="D208:F208"/>
    <mergeCell ref="G185:G186"/>
    <mergeCell ref="H185:K185"/>
    <mergeCell ref="L185:O185"/>
    <mergeCell ref="A202:O202"/>
    <mergeCell ref="A204:O204"/>
    <mergeCell ref="A205:O205"/>
    <mergeCell ref="A184:B184"/>
    <mergeCell ref="C184:F184"/>
    <mergeCell ref="A185:A186"/>
    <mergeCell ref="B185:B186"/>
    <mergeCell ref="C185:C186"/>
    <mergeCell ref="D185:F185"/>
    <mergeCell ref="G162:G163"/>
    <mergeCell ref="H162:K162"/>
    <mergeCell ref="L162:O162"/>
    <mergeCell ref="A179:O179"/>
    <mergeCell ref="A181:O181"/>
    <mergeCell ref="A182:O182"/>
    <mergeCell ref="A161:B161"/>
    <mergeCell ref="C161:F161"/>
    <mergeCell ref="A162:A163"/>
    <mergeCell ref="B162:B163"/>
    <mergeCell ref="C162:C163"/>
    <mergeCell ref="D162:F162"/>
    <mergeCell ref="G139:G140"/>
    <mergeCell ref="H139:K139"/>
    <mergeCell ref="L139:O139"/>
    <mergeCell ref="A156:O156"/>
    <mergeCell ref="A158:O158"/>
    <mergeCell ref="A159:O159"/>
    <mergeCell ref="A138:B138"/>
    <mergeCell ref="C138:F138"/>
    <mergeCell ref="A139:A140"/>
    <mergeCell ref="B139:B140"/>
    <mergeCell ref="C139:C140"/>
    <mergeCell ref="D139:F139"/>
    <mergeCell ref="A129:C129"/>
    <mergeCell ref="A130:C130"/>
    <mergeCell ref="A131:C131"/>
    <mergeCell ref="A133:O133"/>
    <mergeCell ref="A135:O135"/>
    <mergeCell ref="A136:O136"/>
    <mergeCell ref="L105:O105"/>
    <mergeCell ref="A125:O125"/>
    <mergeCell ref="A127:C128"/>
    <mergeCell ref="D127:F127"/>
    <mergeCell ref="G127:G128"/>
    <mergeCell ref="H127:K127"/>
    <mergeCell ref="L127:O127"/>
    <mergeCell ref="A105:A106"/>
    <mergeCell ref="B105:B106"/>
    <mergeCell ref="C105:C106"/>
    <mergeCell ref="D105:F105"/>
    <mergeCell ref="G105:G106"/>
    <mergeCell ref="H105:K105"/>
    <mergeCell ref="L80:O80"/>
    <mergeCell ref="A99:O99"/>
    <mergeCell ref="A101:O101"/>
    <mergeCell ref="A102:O102"/>
    <mergeCell ref="A104:B104"/>
    <mergeCell ref="C104:F104"/>
    <mergeCell ref="A80:A81"/>
    <mergeCell ref="B80:B81"/>
    <mergeCell ref="C80:C81"/>
    <mergeCell ref="D80:F80"/>
    <mergeCell ref="G80:G81"/>
    <mergeCell ref="H80:K80"/>
    <mergeCell ref="L55:O55"/>
    <mergeCell ref="A74:O74"/>
    <mergeCell ref="A76:O76"/>
    <mergeCell ref="A77:O77"/>
    <mergeCell ref="A79:B79"/>
    <mergeCell ref="C79:F79"/>
    <mergeCell ref="A55:A56"/>
    <mergeCell ref="B55:B56"/>
    <mergeCell ref="C55:C56"/>
    <mergeCell ref="D55:F55"/>
    <mergeCell ref="G55:G56"/>
    <mergeCell ref="H55:K55"/>
    <mergeCell ref="A49:O49"/>
    <mergeCell ref="A51:O51"/>
    <mergeCell ref="A52:O52"/>
    <mergeCell ref="A54:B54"/>
    <mergeCell ref="C54:F54"/>
    <mergeCell ref="A32:A33"/>
    <mergeCell ref="B32:B33"/>
    <mergeCell ref="C32:C33"/>
    <mergeCell ref="D32:F32"/>
    <mergeCell ref="G32:G33"/>
    <mergeCell ref="H32:K32"/>
    <mergeCell ref="A31:B31"/>
    <mergeCell ref="C31:F31"/>
    <mergeCell ref="A7:A8"/>
    <mergeCell ref="B7:B8"/>
    <mergeCell ref="C7:C8"/>
    <mergeCell ref="D7:F7"/>
    <mergeCell ref="G7:G8"/>
    <mergeCell ref="H7:K7"/>
    <mergeCell ref="L32:O32"/>
    <mergeCell ref="A1:O1"/>
    <mergeCell ref="A3:O3"/>
    <mergeCell ref="A4:O4"/>
    <mergeCell ref="A6:B6"/>
    <mergeCell ref="C6:F6"/>
    <mergeCell ref="L7:O7"/>
    <mergeCell ref="A26:O26"/>
    <mergeCell ref="A28:O28"/>
    <mergeCell ref="A29:O29"/>
  </mergeCells>
  <pageMargins left="0.7" right="0.7" top="0.75" bottom="0.75" header="0.3" footer="0.3"/>
  <pageSetup paperSize="9" scale="10" fitToHeight="0" orientation="landscape" r:id="rId1"/>
  <rowBreaks count="9" manualBreakCount="9">
    <brk id="24" max="16383" man="1"/>
    <brk id="47" max="16383" man="1"/>
    <brk id="72" max="16383" man="1"/>
    <brk id="97" max="16383" man="1"/>
    <brk id="131" max="16383" man="1"/>
    <brk id="154" max="16383" man="1"/>
    <brk id="177" max="16383" man="1"/>
    <brk id="20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2020-09-10T05:06:39Z</dcterms:modified>
</cp:coreProperties>
</file>